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<sst xmlns="http://schemas.openxmlformats.org/spreadsheetml/2006/main" count="49" uniqueCount="48">
  <si>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ОТЧЕТ</t>
  </si>
  <si>
    <t>Статьи доходов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</si>
  <si>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</si>
  <si>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</si>
  <si>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</si>
  <si>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</si>
  <si>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</si>
  <si>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</si>
  <si>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</si>
  <si>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</si>
  <si>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</si>
  <si>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1. Расходы по текущему ремонту и набору работ:</t>
  </si>
  <si>
    <t>Очистка кровли от снега</t>
  </si>
  <si>
    <t>Установка пружин</t>
  </si>
  <si>
    <t>Остекление (ремонт окон)</t>
  </si>
  <si>
    <t>Подготовка к зиме (промывка, опрессовка)</t>
  </si>
  <si>
    <t>Благоустройсто (установка урн, скамеек,огражд.)</t>
  </si>
  <si>
    <t>Кронирование деревьев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</si>
  <si>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</si>
  <si>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</si>
  <si>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</si>
  <si>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</si>
  <si>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</si>
  <si>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</si>
  <si>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</si>
  <si>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</si>
  <si>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</si>
  <si>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5.Расходы по начислению и сбору платежей,управление жилфондом</t>
  </si>
  <si>
    <t>Услуги контролеров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</si>
  <si>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</si>
  <si>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</si>
  <si>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</si>
  <si>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</si>
  <si>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6. Прочие расходы (услуги банка и т.д.)</t>
  </si>
  <si>
    <t>Итого стоимость услуг без НДС</t>
  </si>
  <si>
    <t>Итого стоимость услуг  с НДС</t>
  </si>
  <si>
    <t>Сумма,руб.</t>
  </si>
  <si>
    <t>Проспект Октября 22/1</t>
  </si>
  <si>
    <t xml:space="preserve">Адрес </t>
  </si>
  <si>
    <t>Задолженность на 01.01.2013 г.</t>
  </si>
  <si>
    <t>Сальдо на 01.01.2012 г.</t>
  </si>
  <si>
    <t>Ремонт лестничной клетки</t>
  </si>
  <si>
    <t>Смена замков</t>
  </si>
  <si>
    <t>Замена труб ЦО</t>
  </si>
  <si>
    <t>Ремонт задвижки</t>
  </si>
  <si>
    <t>Смена канализационных труб</t>
  </si>
  <si>
    <t>Отклонение за 2012 год (перерасход (-), неосвоение (+))</t>
  </si>
  <si>
    <t xml:space="preserve"> стоимости работ по содержанию и ремонту общедомового имущества за 2012 год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</si>
</sst>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18" applyFont="1" applyFill="1" applyAlignment="1">
      <alignment horizontal="center" vertical="top" wrapText="1"/>
      <protection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2" xfId="18" applyFont="1" applyFill="1" applyBorder="1" applyAlignment="1">
      <alignment horizontal="center" vertical="top"/>
      <protection/>
    </xf>
    <xf numFmtId="0" fontId="2" fillId="0" borderId="2" xfId="18" applyFont="1" applyFill="1" applyBorder="1" applyAlignment="1">
      <alignment horizontal="left" vertical="top"/>
      <protection/>
    </xf>
    <xf numFmtId="1" fontId="2" fillId="0" borderId="2" xfId="18" applyNumberFormat="1" applyFont="1" applyFill="1" applyBorder="1" applyAlignment="1">
      <alignment horizontal="left" vertical="top"/>
      <protection/>
    </xf>
    <xf numFmtId="0" fontId="3" fillId="0" borderId="2" xfId="0" applyFont="1" applyFill="1" applyBorder="1" applyAlignment="1">
      <alignment/>
    </xf>
    <xf numFmtId="1" fontId="2" fillId="0" borderId="2" xfId="18" applyNumberFormat="1" applyFont="1" applyFill="1" applyBorder="1" applyAlignment="1">
      <alignment horizontal="left" vertical="top" wrapText="1"/>
      <protection/>
    </xf>
    <xf numFmtId="0" fontId="2" fillId="0" borderId="2" xfId="18" applyFont="1" applyFill="1" applyBorder="1" applyAlignment="1">
      <alignment horizontal="left" vertical="top" wrapText="1"/>
      <protection/>
    </xf>
    <xf numFmtId="0" fontId="5" fillId="0" borderId="2" xfId="18" applyFont="1" applyFill="1" applyBorder="1" applyAlignment="1">
      <alignment horizontal="left" vertical="top"/>
      <protection/>
    </xf>
    <xf numFmtId="1" fontId="3" fillId="0" borderId="2" xfId="18" applyNumberFormat="1" applyFont="1" applyFill="1" applyBorder="1" applyAlignment="1">
      <alignment vertical="top"/>
      <protection/>
    </xf>
    <xf numFmtId="1" fontId="3" fillId="0" borderId="2" xfId="18" applyNumberFormat="1" applyFont="1" applyFill="1" applyBorder="1" applyAlignment="1">
      <alignment vertical="top" wrapText="1"/>
      <protection/>
    </xf>
    <xf numFmtId="1" fontId="2" fillId="0" borderId="2" xfId="18" applyNumberFormat="1" applyFont="1" applyFill="1" applyBorder="1">
      <alignment/>
      <protection/>
    </xf>
    <xf numFmtId="0" fontId="2" fillId="0" borderId="2" xfId="0" applyFont="1" applyBorder="1" applyAlignment="1">
      <alignment/>
    </xf>
    <xf numFmtId="1" fontId="2" fillId="0" borderId="2" xfId="18" applyNumberFormat="1" applyFont="1" applyFill="1" applyBorder="1" applyAlignment="1">
      <alignment vertical="top"/>
      <protection/>
    </xf>
    <xf numFmtId="0" fontId="3" fillId="0" borderId="0" xfId="18" applyFont="1" applyFill="1" applyAlignment="1">
      <alignment vertical="top" wrapText="1"/>
      <protection/>
    </xf>
    <xf numFmtId="0" fontId="3" fillId="0" borderId="0" xfId="18" applyFont="1">
      <alignment/>
      <protection/>
    </xf>
    <xf numFmtId="0" fontId="2" fillId="0" borderId="0" xfId="18" applyFont="1" applyFill="1" applyBorder="1" applyAlignment="1">
      <alignment horizontal="left" vertical="center" wrapText="1"/>
      <protection/>
    </xf>
    <xf numFmtId="0" fontId="2" fillId="0" borderId="0" xfId="18" applyFont="1">
      <alignment/>
      <protection/>
    </xf>
    <xf numFmtId="0" fontId="4" fillId="0" borderId="3" xfId="18" applyFont="1" applyFill="1" applyBorder="1" applyAlignment="1">
      <alignment horizontal="center"/>
      <protection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4" fillId="0" borderId="2" xfId="18" applyFont="1" applyFill="1" applyBorder="1" applyAlignment="1">
      <alignment horizontal="center"/>
      <protection/>
    </xf>
    <xf numFmtId="1" fontId="4" fillId="0" borderId="2" xfId="18" applyNumberFormat="1" applyFont="1" applyFill="1" applyBorder="1" applyAlignment="1">
      <alignment horizontal="center"/>
      <protection/>
    </xf>
    <xf numFmtId="1" fontId="2" fillId="0" borderId="2" xfId="18" applyNumberFormat="1" applyFont="1" applyFill="1" applyBorder="1" applyAlignment="1">
      <alignment horizontal="center"/>
      <protection/>
    </xf>
    <xf numFmtId="0" fontId="3" fillId="2" borderId="2" xfId="0" applyFont="1" applyFill="1" applyBorder="1" applyAlignment="1">
      <alignment horizontal="center"/>
    </xf>
    <xf numFmtId="1" fontId="2" fillId="0" borderId="2" xfId="18" applyNumberFormat="1" applyFont="1" applyBorder="1" applyAlignment="1">
      <alignment horizontal="center"/>
      <protection/>
    </xf>
    <xf numFmtId="1" fontId="5" fillId="0" borderId="2" xfId="18" applyNumberFormat="1" applyFont="1" applyFill="1" applyBorder="1" applyAlignment="1">
      <alignment horizontal="center"/>
      <protection/>
    </xf>
    <xf numFmtId="1" fontId="3" fillId="0" borderId="2" xfId="18" applyNumberFormat="1" applyFont="1" applyBorder="1" applyAlignment="1">
      <alignment horizontal="center"/>
      <protection/>
    </xf>
    <xf numFmtId="1" fontId="3" fillId="0" borderId="2" xfId="18" applyNumberFormat="1" applyFont="1" applyFill="1" applyBorder="1" applyAlignment="1">
      <alignment horizontal="center"/>
      <protection/>
    </xf>
    <xf numFmtId="0" fontId="2" fillId="0" borderId="0" xfId="18" applyFont="1" applyFill="1" applyAlignment="1">
      <alignment horizontal="center" vertical="top" wrapText="1"/>
      <protection/>
    </xf>
  </cellXfs>
  <cellStyles count="8">
    <cellStyle name="Normal" xfId="0"/>
    <cellStyle name="Currency" xfId="15"/>
    <cellStyle name="Currency [0]" xfId="16"/>
    <cellStyle name="Обычный 2" xfId="17"/>
    <cellStyle name="Обычный_Образец  на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7"/>
  <sheetViews>
    <sheetView tabSelected="1" workbookViewId="0" topLeftCell="A1">
      <selection activeCell="A48" sqref="A48:IV72"/>
    </sheetView>
  </sheetViews>
  <sheetFormatPr defaultColWidth="9.00390625" defaultRowHeight="12.75"/>
  <cols>
    <col min="1" max="1" width="63.875" style="0" customWidth="1"/>
    <col min="2" max="2" width="22.125" style="0" customWidth="1"/>
  </cols>
  <sheetData>
    <row r="1" spans="1:2" ht="12.75">
      <c r="A1" s="1" t="s">
        <v>0</v>
      </c>
      <c r="B1" s="22"/>
    </row>
    <row r="2" spans="1:2" ht="24" customHeight="1">
      <c r="A2" s="41" t="s">
        <v>47</v>
      </c>
      <c r="B2" s="41"/>
    </row>
    <row r="3" spans="1:2" ht="3.75" customHeight="1">
      <c r="A3" s="21"/>
      <c r="B3" s="22"/>
    </row>
    <row r="4" spans="1:2" ht="12.75">
      <c r="A4" s="23" t="s">
        <v>38</v>
      </c>
      <c r="B4" s="24" t="s">
        <v>37</v>
      </c>
    </row>
    <row r="5" spans="1:2" ht="12.75">
      <c r="A5" s="9" t="s">
        <v>1</v>
      </c>
      <c r="B5" s="25" t="s">
        <v>36</v>
      </c>
    </row>
    <row r="6" spans="1:2" ht="12.75">
      <c r="A6" s="2" t="s">
        <v>9</v>
      </c>
      <c r="B6" s="26">
        <v>25802</v>
      </c>
    </row>
    <row r="7" spans="1:2" ht="12.75">
      <c r="A7" s="3" t="s">
        <v>2</v>
      </c>
      <c r="B7" s="26">
        <f>425774+5528</f>
        <v>431302</v>
      </c>
    </row>
    <row r="8" spans="1:2" ht="12.75">
      <c r="A8" s="3" t="s">
        <v>3</v>
      </c>
      <c r="B8" s="27">
        <f>408914+5528</f>
        <v>414442</v>
      </c>
    </row>
    <row r="9" spans="1:2" ht="12.75">
      <c r="A9" s="4" t="s">
        <v>4</v>
      </c>
      <c r="B9" s="28">
        <v>14812</v>
      </c>
    </row>
    <row r="10" spans="1:2" ht="12.75">
      <c r="A10" s="5" t="s">
        <v>5</v>
      </c>
      <c r="B10" s="29">
        <v>6736</v>
      </c>
    </row>
    <row r="11" spans="1:2" ht="12.75">
      <c r="A11" s="3" t="s">
        <v>6</v>
      </c>
      <c r="B11" s="30">
        <v>6042</v>
      </c>
    </row>
    <row r="12" spans="1:2" ht="12.75">
      <c r="A12" s="6" t="s">
        <v>7</v>
      </c>
      <c r="B12" s="30">
        <v>5217</v>
      </c>
    </row>
    <row r="13" spans="1:2" ht="12.75">
      <c r="A13" s="7" t="s">
        <v>8</v>
      </c>
      <c r="B13" s="31">
        <f>B8+B10+B12</f>
        <v>426395</v>
      </c>
    </row>
    <row r="14" spans="1:2" ht="12.75">
      <c r="A14" s="8" t="s">
        <v>39</v>
      </c>
      <c r="B14" s="32">
        <f>B6+B7+B9+B11-B13</f>
        <v>51563</v>
      </c>
    </row>
    <row r="15" spans="1:2" ht="12.75">
      <c r="A15" s="9" t="s">
        <v>10</v>
      </c>
      <c r="B15" s="33" t="s">
        <v>36</v>
      </c>
    </row>
    <row r="16" spans="1:2" ht="12.75">
      <c r="A16" s="10" t="s">
        <v>40</v>
      </c>
      <c r="B16" s="34">
        <v>160788</v>
      </c>
    </row>
    <row r="17" spans="1:2" ht="12.75">
      <c r="A17" s="11" t="s">
        <v>11</v>
      </c>
      <c r="B17" s="35">
        <f>SUM(B18:B28)</f>
        <v>212584</v>
      </c>
    </row>
    <row r="18" spans="1:2" ht="12.75">
      <c r="A18" s="12" t="s">
        <v>41</v>
      </c>
      <c r="B18" s="28">
        <v>111698</v>
      </c>
    </row>
    <row r="19" spans="1:2" ht="12.75">
      <c r="A19" s="12" t="s">
        <v>12</v>
      </c>
      <c r="B19" s="36">
        <v>1404</v>
      </c>
    </row>
    <row r="20" spans="1:2" ht="12.75">
      <c r="A20" s="12" t="s">
        <v>13</v>
      </c>
      <c r="B20" s="36">
        <v>450</v>
      </c>
    </row>
    <row r="21" spans="1:2" ht="12.75">
      <c r="A21" s="12" t="s">
        <v>14</v>
      </c>
      <c r="B21" s="36">
        <v>1218</v>
      </c>
    </row>
    <row r="22" spans="1:2" ht="12.75">
      <c r="A22" s="12" t="s">
        <v>42</v>
      </c>
      <c r="B22" s="36">
        <v>716</v>
      </c>
    </row>
    <row r="23" spans="1:2" ht="12.75">
      <c r="A23" s="12" t="s">
        <v>15</v>
      </c>
      <c r="B23" s="36">
        <v>34626</v>
      </c>
    </row>
    <row r="24" spans="1:2" ht="12.75">
      <c r="A24" s="12" t="s">
        <v>43</v>
      </c>
      <c r="B24" s="36">
        <v>343</v>
      </c>
    </row>
    <row r="25" spans="1:2" ht="12.75">
      <c r="A25" s="12" t="s">
        <v>44</v>
      </c>
      <c r="B25" s="36">
        <f>13867+11791</f>
        <v>25658</v>
      </c>
    </row>
    <row r="26" spans="1:2" ht="12.75">
      <c r="A26" s="12" t="s">
        <v>45</v>
      </c>
      <c r="B26" s="36">
        <f>1008+2281+1058</f>
        <v>4347</v>
      </c>
    </row>
    <row r="27" spans="1:2" ht="12.75">
      <c r="A27" s="12" t="s">
        <v>16</v>
      </c>
      <c r="B27" s="36">
        <f>5048+6264</f>
        <v>11312</v>
      </c>
    </row>
    <row r="28" spans="1:2" ht="12.75">
      <c r="A28" s="12" t="s">
        <v>17</v>
      </c>
      <c r="B28" s="36">
        <f>10406+10406</f>
        <v>20812</v>
      </c>
    </row>
    <row r="29" spans="1:2" ht="28.5" customHeight="1">
      <c r="A29" s="13" t="s">
        <v>18</v>
      </c>
      <c r="B29" s="37">
        <v>23821</v>
      </c>
    </row>
    <row r="30" spans="1:2" ht="21.75" customHeight="1">
      <c r="A30" s="14" t="s">
        <v>19</v>
      </c>
      <c r="B30" s="35">
        <f>B31+B34</f>
        <v>118727</v>
      </c>
    </row>
    <row r="31" spans="1:2" ht="12.75">
      <c r="A31" s="15" t="s">
        <v>20</v>
      </c>
      <c r="B31" s="38">
        <v>45928</v>
      </c>
    </row>
    <row r="32" spans="1:2" ht="12.75">
      <c r="A32" s="16" t="s">
        <v>21</v>
      </c>
      <c r="B32" s="39">
        <v>29502</v>
      </c>
    </row>
    <row r="33" spans="1:2" ht="15" customHeight="1">
      <c r="A33" s="17" t="s">
        <v>22</v>
      </c>
      <c r="B33" s="39">
        <v>16426</v>
      </c>
    </row>
    <row r="34" spans="1:2" ht="12.75">
      <c r="A34" s="15" t="s">
        <v>23</v>
      </c>
      <c r="B34" s="38">
        <f>B35+B36</f>
        <v>72799</v>
      </c>
    </row>
    <row r="35" spans="1:2" ht="12.75">
      <c r="A35" s="16" t="s">
        <v>24</v>
      </c>
      <c r="B35" s="39">
        <v>47799</v>
      </c>
    </row>
    <row r="36" spans="1:2" ht="12.75">
      <c r="A36" s="16" t="s">
        <v>25</v>
      </c>
      <c r="B36" s="40">
        <v>25000</v>
      </c>
    </row>
    <row r="37" spans="1:2" ht="12.75">
      <c r="A37" s="18" t="s">
        <v>26</v>
      </c>
      <c r="B37" s="37">
        <v>19927</v>
      </c>
    </row>
    <row r="38" spans="1:2" ht="12.75">
      <c r="A38" s="19" t="s">
        <v>27</v>
      </c>
      <c r="B38" s="35">
        <f>B39+B40+B41+B42</f>
        <v>44164</v>
      </c>
    </row>
    <row r="39" spans="1:2" ht="12.75">
      <c r="A39" s="12" t="s">
        <v>28</v>
      </c>
      <c r="B39" s="39">
        <v>3582</v>
      </c>
    </row>
    <row r="40" spans="1:2" ht="12.75">
      <c r="A40" s="12" t="s">
        <v>29</v>
      </c>
      <c r="B40" s="39">
        <v>2449</v>
      </c>
    </row>
    <row r="41" spans="1:2" ht="12.75">
      <c r="A41" s="12" t="s">
        <v>30</v>
      </c>
      <c r="B41" s="39">
        <v>10052</v>
      </c>
    </row>
    <row r="42" spans="1:2" ht="12.75">
      <c r="A42" s="12" t="s">
        <v>31</v>
      </c>
      <c r="B42" s="39">
        <v>28081</v>
      </c>
    </row>
    <row r="43" spans="1:2" ht="12.75">
      <c r="A43" s="20" t="s">
        <v>32</v>
      </c>
      <c r="B43" s="35">
        <f>B38+B37+B30+B29+B17</f>
        <v>419223</v>
      </c>
    </row>
    <row r="44" spans="1:2" ht="12.75">
      <c r="A44" s="12" t="s">
        <v>33</v>
      </c>
      <c r="B44" s="40">
        <v>3558</v>
      </c>
    </row>
    <row r="45" spans="1:2" ht="12.75">
      <c r="A45" s="20" t="s">
        <v>34</v>
      </c>
      <c r="B45" s="37">
        <f>B44+B43</f>
        <v>422781</v>
      </c>
    </row>
    <row r="46" spans="1:2" ht="12.75">
      <c r="A46" s="20" t="s">
        <v>35</v>
      </c>
      <c r="B46" s="35">
        <f>B45*1.18</f>
        <v>498881.57999999996</v>
      </c>
    </row>
    <row r="47" spans="1:2" ht="12.75">
      <c r="A47" s="12" t="s">
        <v>46</v>
      </c>
      <c r="B47" s="29">
        <f>B13+B16-B46</f>
        <v>88301.42000000004</v>
      </c>
    </row>
  </sheetData>
  <mergeCells count="1"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2012-03-12T03:44:18Z</dcterms:created>
  <dcterms:modified xsi:type="dcterms:W3CDTF">2013-04-01T04:54:09Z</dcterms:modified>
  <cp:category/>
  <cp:version/>
  <cp:contentType/>
  <cp:contentStatus/>
</cp:coreProperties>
</file>