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700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<sst xmlns="http://schemas.openxmlformats.org/spreadsheetml/2006/main" count="52" uniqueCount="51">
  <si>
    <t>ОТЧЕТ</t>
  </si>
  <si>
    <t>Статьи доходов</t>
  </si>
  <si>
    <t>Начислено населению</t>
  </si>
  <si>
    <t>Поступление от населения</t>
  </si>
  <si>
    <t xml:space="preserve">Начислено арендаторам </t>
  </si>
  <si>
    <t>Поступление от арендаторов</t>
  </si>
  <si>
    <t>Начислено за рекламу</t>
  </si>
  <si>
    <t>Поступление от рекламы</t>
  </si>
  <si>
    <t>Поступление</t>
  </si>
  <si>
    <t>Задолженность на 01.01.2012 г.</t>
  </si>
  <si>
    <t>Статьи расходов</t>
  </si>
  <si>
    <t>1. Расходы по текущему ремонту и набору работ:</t>
  </si>
  <si>
    <t>Очистка кровли от снега</t>
  </si>
  <si>
    <t>Смена аншлагов</t>
  </si>
  <si>
    <t>Остекление (ремонт окон)</t>
  </si>
  <si>
    <t>Подготовка к зиме (промывка, опрессовка)</t>
  </si>
  <si>
    <t>Смена вентилей</t>
  </si>
  <si>
    <t>Электромонтажные работы</t>
  </si>
  <si>
    <t>Благоустройсто (установка урн, скамеек,огражд.)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</si>
  <si>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</si>
  <si>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</si>
  <si>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</si>
  <si>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Вывоз твердых бытовых отходов</t>
  </si>
  <si>
    <t>Очистка дымоходов и вентканалов</t>
  </si>
  <si>
    <t xml:space="preserve"> 3.2. Услуги жилищных предприятий:</t>
  </si>
  <si>
    <t>Уборка придомовой территории</t>
  </si>
  <si>
    <t>Вывоз крупногабаритного мусора</t>
  </si>
  <si>
    <t>4. Общехозяйственные расходы</t>
  </si>
  <si>
    <t>5.Расходы по начислению и сбору платежей,управление жилфондом</t>
  </si>
  <si>
    <t>Услуги контролеров</t>
  </si>
  <si>
    <t>Объединенная диспетчерская служба</t>
  </si>
  <si>
    <t>Услуги управляющей компании</t>
  </si>
  <si>
    <t>Услуги МУП УЖХ и ЕРКЦ</t>
  </si>
  <si>
    <t>Итого расходов</t>
  </si>
  <si>
    <t>6. Прочие расходы (услуги банка и т.д.)</t>
  </si>
  <si>
    <t>Итого стоимость услуг без НДС</t>
  </si>
  <si>
    <t>Итого стоимость услуг  с НДС</t>
  </si>
  <si>
    <t>Сумма,руб.</t>
  </si>
  <si>
    <t>Проспект Октября 22</t>
  </si>
  <si>
    <t xml:space="preserve">Адрес </t>
  </si>
  <si>
    <t>Задолженность на 01.01.2013 г.</t>
  </si>
  <si>
    <t>Сальдо на 01.01.2012 г.</t>
  </si>
  <si>
    <t>Ремонт козырьков</t>
  </si>
  <si>
    <t>Перенавеска водосточных труб</t>
  </si>
  <si>
    <t>Ремонт ступенек</t>
  </si>
  <si>
    <t>Замена труб ЦО</t>
  </si>
  <si>
    <t>Смена канализационных труб</t>
  </si>
  <si>
    <t>гос поверка прибора учета тепловой энергии</t>
  </si>
  <si>
    <t>Кронирование деревьев</t>
  </si>
  <si>
    <t>Отклонение за 2012 год (перерасход (-), неосвоение (+))</t>
  </si>
  <si>
    <t xml:space="preserve"> стоимости работ по содержанию и ремонту общедомового имущества за 2012 год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</si>
</sst>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8"/>
      <name val="Arial Cyr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18" applyFont="1" applyFill="1" applyAlignment="1">
      <alignment horizontal="center" vertical="top" wrapText="1"/>
      <protection/>
    </xf>
    <xf numFmtId="0" fontId="3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2" xfId="0" applyFont="1" applyBorder="1" applyAlignment="1">
      <alignment vertical="center"/>
    </xf>
    <xf numFmtId="0" fontId="4" fillId="0" borderId="2" xfId="18" applyFont="1" applyFill="1" applyBorder="1" applyAlignment="1">
      <alignment horizontal="center" vertical="top"/>
      <protection/>
    </xf>
    <xf numFmtId="0" fontId="2" fillId="0" borderId="2" xfId="18" applyFont="1" applyFill="1" applyBorder="1" applyAlignment="1">
      <alignment horizontal="left" vertical="top"/>
      <protection/>
    </xf>
    <xf numFmtId="1" fontId="2" fillId="0" borderId="2" xfId="18" applyNumberFormat="1" applyFont="1" applyFill="1" applyBorder="1" applyAlignment="1">
      <alignment horizontal="left" vertical="top"/>
      <protection/>
    </xf>
    <xf numFmtId="0" fontId="3" fillId="0" borderId="2" xfId="0" applyFont="1" applyFill="1" applyBorder="1" applyAlignment="1">
      <alignment/>
    </xf>
    <xf numFmtId="1" fontId="2" fillId="0" borderId="2" xfId="18" applyNumberFormat="1" applyFont="1" applyFill="1" applyBorder="1" applyAlignment="1">
      <alignment horizontal="left" vertical="top" wrapText="1"/>
      <protection/>
    </xf>
    <xf numFmtId="0" fontId="2" fillId="0" borderId="2" xfId="18" applyFont="1" applyFill="1" applyBorder="1" applyAlignment="1">
      <alignment horizontal="left" vertical="top" wrapText="1"/>
      <protection/>
    </xf>
    <xf numFmtId="0" fontId="5" fillId="0" borderId="2" xfId="18" applyFont="1" applyFill="1" applyBorder="1" applyAlignment="1">
      <alignment horizontal="left" vertical="top"/>
      <protection/>
    </xf>
    <xf numFmtId="1" fontId="3" fillId="0" borderId="2" xfId="18" applyNumberFormat="1" applyFont="1" applyFill="1" applyBorder="1" applyAlignment="1">
      <alignment vertical="top"/>
      <protection/>
    </xf>
    <xf numFmtId="1" fontId="3" fillId="0" borderId="2" xfId="18" applyNumberFormat="1" applyFont="1" applyFill="1" applyBorder="1" applyAlignment="1">
      <alignment vertical="top" wrapText="1"/>
      <protection/>
    </xf>
    <xf numFmtId="1" fontId="2" fillId="0" borderId="2" xfId="18" applyNumberFormat="1" applyFont="1" applyFill="1" applyBorder="1">
      <alignment/>
      <protection/>
    </xf>
    <xf numFmtId="0" fontId="2" fillId="0" borderId="2" xfId="0" applyFont="1" applyBorder="1" applyAlignment="1">
      <alignment/>
    </xf>
    <xf numFmtId="1" fontId="2" fillId="0" borderId="2" xfId="18" applyNumberFormat="1" applyFont="1" applyFill="1" applyBorder="1" applyAlignment="1">
      <alignment vertical="top"/>
      <protection/>
    </xf>
    <xf numFmtId="0" fontId="3" fillId="0" borderId="0" xfId="18" applyFont="1" applyFill="1" applyAlignment="1">
      <alignment vertical="top" wrapText="1"/>
      <protection/>
    </xf>
    <xf numFmtId="0" fontId="3" fillId="0" borderId="0" xfId="18" applyFont="1">
      <alignment/>
      <protection/>
    </xf>
    <xf numFmtId="0" fontId="2" fillId="0" borderId="0" xfId="18" applyFont="1" applyFill="1" applyBorder="1" applyAlignment="1">
      <alignment horizontal="left" vertical="center" wrapText="1"/>
      <protection/>
    </xf>
    <xf numFmtId="0" fontId="2" fillId="2" borderId="0" xfId="18" applyFont="1" applyFill="1">
      <alignment/>
      <protection/>
    </xf>
    <xf numFmtId="0" fontId="4" fillId="0" borderId="3" xfId="18" applyFont="1" applyFill="1" applyBorder="1" applyAlignment="1">
      <alignment horizontal="center"/>
      <protection/>
    </xf>
    <xf numFmtId="0" fontId="3" fillId="0" borderId="2" xfId="0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0" fontId="4" fillId="0" borderId="2" xfId="18" applyFont="1" applyFill="1" applyBorder="1" applyAlignment="1">
      <alignment horizontal="center"/>
      <protection/>
    </xf>
    <xf numFmtId="1" fontId="4" fillId="0" borderId="2" xfId="18" applyNumberFormat="1" applyFont="1" applyFill="1" applyBorder="1" applyAlignment="1">
      <alignment horizontal="center"/>
      <protection/>
    </xf>
    <xf numFmtId="1" fontId="2" fillId="0" borderId="2" xfId="18" applyNumberFormat="1" applyFont="1" applyFill="1" applyBorder="1" applyAlignment="1">
      <alignment horizontal="center"/>
      <protection/>
    </xf>
    <xf numFmtId="0" fontId="3" fillId="2" borderId="2" xfId="0" applyFont="1" applyFill="1" applyBorder="1" applyAlignment="1">
      <alignment horizontal="center"/>
    </xf>
    <xf numFmtId="1" fontId="2" fillId="0" borderId="2" xfId="18" applyNumberFormat="1" applyFont="1" applyBorder="1" applyAlignment="1">
      <alignment horizontal="center"/>
      <protection/>
    </xf>
    <xf numFmtId="1" fontId="5" fillId="0" borderId="2" xfId="18" applyNumberFormat="1" applyFont="1" applyFill="1" applyBorder="1" applyAlignment="1">
      <alignment horizontal="center"/>
      <protection/>
    </xf>
    <xf numFmtId="1" fontId="3" fillId="0" borderId="2" xfId="18" applyNumberFormat="1" applyFont="1" applyBorder="1" applyAlignment="1">
      <alignment horizontal="center"/>
      <protection/>
    </xf>
    <xf numFmtId="1" fontId="3" fillId="0" borderId="2" xfId="18" applyNumberFormat="1" applyFont="1" applyFill="1" applyBorder="1" applyAlignment="1">
      <alignment horizontal="center"/>
      <protection/>
    </xf>
    <xf numFmtId="0" fontId="2" fillId="0" borderId="0" xfId="18" applyFont="1" applyFill="1" applyAlignment="1">
      <alignment horizontal="center" vertical="top" wrapText="1"/>
      <protection/>
    </xf>
  </cellXfs>
  <cellStyles count="8">
    <cellStyle name="Normal" xfId="0"/>
    <cellStyle name="Currency" xfId="15"/>
    <cellStyle name="Currency [0]" xfId="16"/>
    <cellStyle name="Обычный 2" xfId="17"/>
    <cellStyle name="Обычный_Образец  на 2012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\obs$\Documents%20and%20Settings\&#1040;&#1076;&#1084;&#1080;&#1085;&#1080;&#1089;&#1090;&#1088;&#1072;&#1090;&#1086;&#1088;\&#1056;&#1072;&#1073;&#1086;&#1095;&#1080;&#1081;%20&#1089;&#1090;&#1086;&#1083;\&#1086;&#1090;&#1095;&#1077;&#1090;%20&#1079;&#1072;2012&#1075;&#1086;&#1076;%20&#1087;&#1086;&#1089;&#1083;&#1077;&#1076;&#1085;&#1080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акт"/>
      <sheetName val="Готовый бланк  (2)"/>
      <sheetName val="Пр.окт18"/>
      <sheetName val="Пр.окт181)"/>
      <sheetName val="пр.окт182"/>
      <sheetName val="Готовый бланк  (3)"/>
      <sheetName val="пр.окт22)"/>
      <sheetName val="пр.окт221)"/>
      <sheetName val="пр.окт222)"/>
      <sheetName val="пр.окт24"/>
      <sheetName val="Пр.окт241)"/>
      <sheetName val="пр.окт242"/>
      <sheetName val="пр.окт44)"/>
      <sheetName val="пр.Окт48"/>
      <sheetName val="пр.окт52"/>
      <sheetName val="комс.273"/>
      <sheetName val="комс962"/>
    </sheetNames>
    <sheetDataSet>
      <sheetData sheetId="0">
        <row r="30">
          <cell r="F30">
            <v>334529</v>
          </cell>
        </row>
        <row r="31">
          <cell r="F31">
            <v>51547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50"/>
  <sheetViews>
    <sheetView tabSelected="1" workbookViewId="0" topLeftCell="A31">
      <selection activeCell="A55" sqref="A55"/>
    </sheetView>
  </sheetViews>
  <sheetFormatPr defaultColWidth="9.00390625" defaultRowHeight="12.75"/>
  <cols>
    <col min="1" max="1" width="60.375" style="0" customWidth="1"/>
    <col min="2" max="2" width="25.25390625" style="0" customWidth="1"/>
  </cols>
  <sheetData>
    <row r="1" spans="1:2" ht="12.75">
      <c r="A1" s="1" t="s">
        <v>0</v>
      </c>
      <c r="B1" s="22"/>
    </row>
    <row r="2" spans="1:2" ht="33" customHeight="1">
      <c r="A2" s="40" t="s">
        <v>50</v>
      </c>
      <c r="B2" s="40"/>
    </row>
    <row r="3" spans="1:2" ht="12.75">
      <c r="A3" s="21"/>
      <c r="B3" s="22"/>
    </row>
    <row r="4" spans="1:2" ht="12.75">
      <c r="A4" s="23" t="s">
        <v>39</v>
      </c>
      <c r="B4" s="24" t="s">
        <v>38</v>
      </c>
    </row>
    <row r="5" spans="1:2" ht="12.75">
      <c r="A5" s="9" t="s">
        <v>1</v>
      </c>
      <c r="B5" s="25" t="s">
        <v>37</v>
      </c>
    </row>
    <row r="6" spans="1:2" ht="12.75">
      <c r="A6" s="2" t="s">
        <v>9</v>
      </c>
      <c r="B6" s="26">
        <v>16548</v>
      </c>
    </row>
    <row r="7" spans="1:2" ht="12.75">
      <c r="A7" s="3" t="s">
        <v>2</v>
      </c>
      <c r="B7" s="26">
        <f>349682+470</f>
        <v>350152</v>
      </c>
    </row>
    <row r="8" spans="1:2" ht="12.75">
      <c r="A8" s="3" t="s">
        <v>3</v>
      </c>
      <c r="B8" s="27">
        <f>334068+461</f>
        <v>334529</v>
      </c>
    </row>
    <row r="9" spans="1:2" ht="12.75">
      <c r="A9" s="4" t="s">
        <v>4</v>
      </c>
      <c r="B9" s="28">
        <f>'[1]факт'!F30</f>
        <v>334529</v>
      </c>
    </row>
    <row r="10" spans="1:2" ht="12.75">
      <c r="A10" s="5" t="s">
        <v>5</v>
      </c>
      <c r="B10" s="29">
        <f>'[1]факт'!F31</f>
        <v>51547</v>
      </c>
    </row>
    <row r="11" spans="1:2" ht="12.75">
      <c r="A11" s="3" t="s">
        <v>6</v>
      </c>
      <c r="B11" s="30">
        <v>7355</v>
      </c>
    </row>
    <row r="12" spans="1:2" ht="12.75">
      <c r="A12" s="6" t="s">
        <v>7</v>
      </c>
      <c r="B12" s="30">
        <v>6351</v>
      </c>
    </row>
    <row r="13" spans="1:2" ht="12.75">
      <c r="A13" s="7" t="s">
        <v>8</v>
      </c>
      <c r="B13" s="31">
        <f>B8+B10+B12</f>
        <v>392427</v>
      </c>
    </row>
    <row r="14" spans="1:2" ht="12.75">
      <c r="A14" s="8" t="s">
        <v>40</v>
      </c>
      <c r="B14" s="31">
        <f>B6+B7+B9+B11-B13</f>
        <v>316157</v>
      </c>
    </row>
    <row r="15" spans="1:2" ht="12.75">
      <c r="A15" s="9" t="s">
        <v>10</v>
      </c>
      <c r="B15" s="32" t="s">
        <v>37</v>
      </c>
    </row>
    <row r="16" spans="1:2" ht="12.75">
      <c r="A16" s="10" t="s">
        <v>41</v>
      </c>
      <c r="B16" s="33">
        <v>63567</v>
      </c>
    </row>
    <row r="17" spans="1:2" ht="12.75">
      <c r="A17" s="11" t="s">
        <v>11</v>
      </c>
      <c r="B17" s="34">
        <f>SUM(B18:B31)</f>
        <v>183514</v>
      </c>
    </row>
    <row r="18" spans="1:2" ht="12.75">
      <c r="A18" s="12" t="s">
        <v>12</v>
      </c>
      <c r="B18" s="35">
        <v>5879</v>
      </c>
    </row>
    <row r="19" spans="1:2" ht="12.75">
      <c r="A19" s="12" t="s">
        <v>42</v>
      </c>
      <c r="B19" s="35">
        <v>1425</v>
      </c>
    </row>
    <row r="20" spans="1:2" ht="12.75">
      <c r="A20" s="12" t="s">
        <v>43</v>
      </c>
      <c r="B20" s="35">
        <f>3311+4814</f>
        <v>8125</v>
      </c>
    </row>
    <row r="21" spans="1:2" ht="12.75">
      <c r="A21" s="12" t="s">
        <v>13</v>
      </c>
      <c r="B21" s="35">
        <v>598</v>
      </c>
    </row>
    <row r="22" spans="1:2" ht="12.75">
      <c r="A22" s="12" t="s">
        <v>44</v>
      </c>
      <c r="B22" s="35">
        <v>5069</v>
      </c>
    </row>
    <row r="23" spans="1:2" ht="12.75">
      <c r="A23" s="12" t="s">
        <v>14</v>
      </c>
      <c r="B23" s="35">
        <v>896</v>
      </c>
    </row>
    <row r="24" spans="1:2" ht="12.75">
      <c r="A24" s="12" t="s">
        <v>15</v>
      </c>
      <c r="B24" s="35">
        <v>16821</v>
      </c>
    </row>
    <row r="25" spans="1:2" ht="12.75">
      <c r="A25" s="12" t="s">
        <v>45</v>
      </c>
      <c r="B25" s="35">
        <v>58925</v>
      </c>
    </row>
    <row r="26" spans="1:2" ht="12.75">
      <c r="A26" s="12" t="s">
        <v>16</v>
      </c>
      <c r="B26" s="35">
        <v>953</v>
      </c>
    </row>
    <row r="27" spans="1:2" ht="12.75">
      <c r="A27" s="12" t="s">
        <v>17</v>
      </c>
      <c r="B27" s="35">
        <v>3529</v>
      </c>
    </row>
    <row r="28" spans="1:2" ht="12.75">
      <c r="A28" s="12" t="s">
        <v>46</v>
      </c>
      <c r="B28" s="35">
        <v>1407</v>
      </c>
    </row>
    <row r="29" spans="1:2" ht="12.75">
      <c r="A29" s="12" t="s">
        <v>47</v>
      </c>
      <c r="B29" s="35">
        <v>9300</v>
      </c>
    </row>
    <row r="30" spans="1:2" ht="12.75">
      <c r="A30" s="12" t="s">
        <v>18</v>
      </c>
      <c r="B30" s="35">
        <f>8867+10286+6264</f>
        <v>25417</v>
      </c>
    </row>
    <row r="31" spans="1:2" ht="12.75">
      <c r="A31" s="12" t="s">
        <v>48</v>
      </c>
      <c r="B31" s="35">
        <f>3241+17552+14989+9388</f>
        <v>45170</v>
      </c>
    </row>
    <row r="32" spans="1:2" ht="25.5" customHeight="1">
      <c r="A32" s="13" t="s">
        <v>19</v>
      </c>
      <c r="B32" s="36">
        <v>16070</v>
      </c>
    </row>
    <row r="33" spans="1:2" ht="26.25" customHeight="1">
      <c r="A33" s="14" t="s">
        <v>20</v>
      </c>
      <c r="B33" s="34">
        <f>B34+B37</f>
        <v>121913</v>
      </c>
    </row>
    <row r="34" spans="1:2" ht="12.75">
      <c r="A34" s="15" t="s">
        <v>21</v>
      </c>
      <c r="B34" s="37">
        <v>35055</v>
      </c>
    </row>
    <row r="35" spans="1:2" ht="12.75">
      <c r="A35" s="16" t="s">
        <v>22</v>
      </c>
      <c r="B35" s="38">
        <v>22076</v>
      </c>
    </row>
    <row r="36" spans="1:2" ht="10.5" customHeight="1">
      <c r="A36" s="17" t="s">
        <v>23</v>
      </c>
      <c r="B36" s="38">
        <v>12979</v>
      </c>
    </row>
    <row r="37" spans="1:2" ht="12.75">
      <c r="A37" s="15" t="s">
        <v>24</v>
      </c>
      <c r="B37" s="37">
        <v>86858</v>
      </c>
    </row>
    <row r="38" spans="1:2" ht="12.75">
      <c r="A38" s="16" t="s">
        <v>25</v>
      </c>
      <c r="B38" s="38">
        <v>61858</v>
      </c>
    </row>
    <row r="39" spans="1:2" ht="12.75">
      <c r="A39" s="16" t="s">
        <v>26</v>
      </c>
      <c r="B39" s="39">
        <v>25000</v>
      </c>
    </row>
    <row r="40" spans="1:2" ht="12.75">
      <c r="A40" s="18" t="s">
        <v>27</v>
      </c>
      <c r="B40" s="36">
        <v>19751</v>
      </c>
    </row>
    <row r="41" spans="1:2" ht="12.75">
      <c r="A41" s="19" t="s">
        <v>28</v>
      </c>
      <c r="B41" s="34">
        <f>B42+B43+B44+B45</f>
        <v>35951</v>
      </c>
    </row>
    <row r="42" spans="1:2" ht="12.75">
      <c r="A42" s="12" t="s">
        <v>29</v>
      </c>
      <c r="B42" s="38">
        <v>2908</v>
      </c>
    </row>
    <row r="43" spans="1:2" ht="12.75">
      <c r="A43" s="12" t="s">
        <v>30</v>
      </c>
      <c r="B43" s="38">
        <v>1988</v>
      </c>
    </row>
    <row r="44" spans="1:2" ht="12.75">
      <c r="A44" s="12" t="s">
        <v>31</v>
      </c>
      <c r="B44" s="38">
        <v>8160</v>
      </c>
    </row>
    <row r="45" spans="1:2" ht="12.75">
      <c r="A45" s="12" t="s">
        <v>32</v>
      </c>
      <c r="B45" s="38">
        <v>22895</v>
      </c>
    </row>
    <row r="46" spans="1:2" ht="12.75">
      <c r="A46" s="20" t="s">
        <v>33</v>
      </c>
      <c r="B46" s="34">
        <f>B41+B40+B33+B32+B17</f>
        <v>377199</v>
      </c>
    </row>
    <row r="47" spans="1:2" ht="12.75">
      <c r="A47" s="12" t="s">
        <v>34</v>
      </c>
      <c r="B47" s="39">
        <v>3567</v>
      </c>
    </row>
    <row r="48" spans="1:2" ht="12.75">
      <c r="A48" s="20" t="s">
        <v>35</v>
      </c>
      <c r="B48" s="36">
        <f>B47+B46</f>
        <v>380766</v>
      </c>
    </row>
    <row r="49" spans="1:2" ht="12.75">
      <c r="A49" s="20" t="s">
        <v>36</v>
      </c>
      <c r="B49" s="34">
        <f>B48*1.18</f>
        <v>449303.88</v>
      </c>
    </row>
    <row r="50" spans="1:2" ht="12.75">
      <c r="A50" s="12" t="s">
        <v>49</v>
      </c>
      <c r="B50" s="29">
        <f>B13+B16-B49</f>
        <v>6690.119999999995</v>
      </c>
    </row>
  </sheetData>
  <mergeCells count="1">
    <mergeCell ref="A2:B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plan2</cp:lastModifiedBy>
  <dcterms:created xsi:type="dcterms:W3CDTF">2012-03-12T03:44:18Z</dcterms:created>
  <dcterms:modified xsi:type="dcterms:W3CDTF">2013-04-01T04:59:04Z</dcterms:modified>
  <cp:category/>
  <cp:version/>
  <cp:contentType/>
  <cp:contentStatus/>
</cp:coreProperties>
</file>