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<sst xmlns="http://schemas.openxmlformats.org/spreadsheetml/2006/main" count="62" uniqueCount="60">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</sst>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7">
      <selection activeCell="A44" activeCellId="6" sqref="A14:IV17 A19:IV23 A25:IV25 A29:IV29 A32:IV33 A40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169410</v>
      </c>
      <c r="C8" s="24">
        <f>B8*1.05</f>
        <v>177880.5</v>
      </c>
      <c r="D8" s="24">
        <f>B8+C8</f>
        <v>347290.5</v>
      </c>
    </row>
    <row r="9" spans="1:4" ht="12.75">
      <c r="A9" s="7" t="s">
        <v>6</v>
      </c>
      <c r="B9" s="24"/>
      <c r="C9" s="24"/>
      <c r="D9" s="24">
        <f>B9+C9</f>
        <v>0</v>
      </c>
    </row>
    <row r="10" spans="1:4" ht="12.75">
      <c r="A10" s="7" t="s">
        <v>7</v>
      </c>
      <c r="B10" s="24">
        <v>244</v>
      </c>
      <c r="C10" s="24">
        <v>269</v>
      </c>
      <c r="D10" s="24">
        <f>B10+C10</f>
        <v>513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97662</v>
      </c>
    </row>
    <row r="13" spans="1:4" ht="12.75">
      <c r="A13" s="10" t="s">
        <v>10</v>
      </c>
      <c r="B13" s="26">
        <f>SUM(B14:B33)</f>
        <v>89705</v>
      </c>
      <c r="C13" s="26">
        <f>SUM(C14:C33)</f>
        <v>90589</v>
      </c>
      <c r="D13" s="26">
        <f>SUM(D14:D33)</f>
        <v>180294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17807</v>
      </c>
      <c r="C18" s="32">
        <v>15000</v>
      </c>
      <c r="D18" s="32">
        <v>32807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33898</v>
      </c>
      <c r="C24" s="32"/>
      <c r="D24" s="32">
        <v>33898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7000</v>
      </c>
      <c r="D26" s="32">
        <v>12000</v>
      </c>
    </row>
    <row r="27" spans="1:4" ht="12.75" customHeight="1">
      <c r="A27" s="12" t="s">
        <v>24</v>
      </c>
      <c r="B27" s="32">
        <v>10000</v>
      </c>
      <c r="C27" s="32">
        <v>9324</v>
      </c>
      <c r="D27" s="32">
        <v>19324</v>
      </c>
    </row>
    <row r="28" spans="1:4" ht="12.75" customHeight="1">
      <c r="A28" s="12" t="s">
        <v>25</v>
      </c>
      <c r="B28" s="32">
        <v>5000</v>
      </c>
      <c r="C28" s="32">
        <v>6097</v>
      </c>
      <c r="D28" s="32">
        <v>11097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35168</v>
      </c>
      <c r="D30" s="32">
        <v>35168</v>
      </c>
    </row>
    <row r="31" spans="1:4" ht="12.75" customHeight="1">
      <c r="A31" s="12" t="s">
        <v>28</v>
      </c>
      <c r="B31" s="32">
        <v>18000</v>
      </c>
      <c r="C31" s="32">
        <v>18000</v>
      </c>
      <c r="D31" s="32">
        <v>36000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13002.234497470097</v>
      </c>
      <c r="C34" s="33">
        <v>14337.557947217108</v>
      </c>
      <c r="D34" s="33">
        <v>27339.792444687202</v>
      </c>
    </row>
    <row r="35" spans="1:4" ht="24">
      <c r="A35" s="14" t="s">
        <v>32</v>
      </c>
      <c r="B35" s="27">
        <f>B36+B42</f>
        <v>50794.00449353388</v>
      </c>
      <c r="C35" s="27">
        <f>C36+C42</f>
        <v>55434.88432288727</v>
      </c>
      <c r="D35" s="27">
        <f>D36+D42</f>
        <v>106228.88881642115</v>
      </c>
    </row>
    <row r="36" spans="1:4" ht="12.75">
      <c r="A36" s="15" t="s">
        <v>33</v>
      </c>
      <c r="B36" s="28">
        <f>B37+B38+B39+B40+B41</f>
        <v>19003.25</v>
      </c>
      <c r="C36" s="28">
        <f>C37+C38+C39+C40+C41</f>
        <v>20625.634700000002</v>
      </c>
      <c r="D36" s="28">
        <f>D37+D38+D39+D40+D41</f>
        <v>39628.8847</v>
      </c>
    </row>
    <row r="37" spans="1:4" ht="12.75">
      <c r="A37" s="16" t="s">
        <v>34</v>
      </c>
      <c r="B37" s="32">
        <v>11491.35</v>
      </c>
      <c r="C37" s="32">
        <v>12640.485</v>
      </c>
      <c r="D37" s="32">
        <v>24131.835</v>
      </c>
    </row>
    <row r="38" spans="1:4" ht="12.75">
      <c r="A38" s="17" t="s">
        <v>35</v>
      </c>
      <c r="B38" s="32">
        <v>5975.4</v>
      </c>
      <c r="C38" s="32">
        <v>6351.850199999999</v>
      </c>
      <c r="D38" s="32">
        <v>12327.250199999999</v>
      </c>
    </row>
    <row r="39" spans="1:4" ht="12.75">
      <c r="A39" s="16" t="s">
        <v>36</v>
      </c>
      <c r="B39" s="32">
        <v>1536.5</v>
      </c>
      <c r="C39" s="32">
        <v>1633.2994999999999</v>
      </c>
      <c r="D39" s="32">
        <v>3169.7995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31790.75449353388</v>
      </c>
      <c r="C42" s="28">
        <f>C43+C44+C45+C46</f>
        <v>34809.24962288727</v>
      </c>
      <c r="D42" s="28">
        <f>D43+D44+D45+D46</f>
        <v>66600.00411642116</v>
      </c>
    </row>
    <row r="43" spans="1:4" ht="12.75">
      <c r="A43" s="11" t="s">
        <v>40</v>
      </c>
      <c r="B43" s="32">
        <v>26099.39449353388</v>
      </c>
      <c r="C43" s="32">
        <v>28759.33394288727</v>
      </c>
      <c r="D43" s="32">
        <v>54858.72843642115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4.25" customHeight="1">
      <c r="A46" s="11" t="s">
        <v>43</v>
      </c>
      <c r="B46" s="32">
        <v>5691.36</v>
      </c>
      <c r="C46" s="32">
        <v>6049.915679999999</v>
      </c>
      <c r="D46" s="32">
        <v>11741.275679999999</v>
      </c>
    </row>
    <row r="47" spans="1:4" ht="12.75">
      <c r="A47" s="18" t="s">
        <v>44</v>
      </c>
      <c r="B47" s="32">
        <v>7077.292260578629</v>
      </c>
      <c r="C47" s="32">
        <v>7765.195596076492</v>
      </c>
      <c r="D47" s="32">
        <v>14842.487856655122</v>
      </c>
    </row>
    <row r="48" spans="1:4" ht="24">
      <c r="A48" s="19" t="s">
        <v>45</v>
      </c>
      <c r="B48" s="33">
        <v>21006.84</v>
      </c>
      <c r="C48" s="33">
        <v>22057.182</v>
      </c>
      <c r="D48" s="33">
        <v>43064.022</v>
      </c>
    </row>
    <row r="49" spans="1:4" ht="12.75" customHeight="1" hidden="1">
      <c r="A49" s="20" t="s">
        <v>46</v>
      </c>
      <c r="B49" s="29">
        <f>B13+B34+B35+B47+B48</f>
        <v>181585.3712515826</v>
      </c>
      <c r="C49" s="29">
        <f>C13+C34+C35+C47+C48</f>
        <v>190183.81986618086</v>
      </c>
      <c r="D49" s="29">
        <f>D13+D34+D35+D47+D48</f>
        <v>371769.1911177635</v>
      </c>
    </row>
    <row r="50" spans="1:4" ht="12.75">
      <c r="A50" s="11" t="s">
        <v>47</v>
      </c>
      <c r="B50" s="32">
        <v>2756.411137547478</v>
      </c>
      <c r="C50" s="32">
        <v>2987.844595985425</v>
      </c>
      <c r="D50" s="32">
        <v>5744.255733532906</v>
      </c>
    </row>
    <row r="51" spans="1:4" ht="12.75">
      <c r="A51" s="20" t="s">
        <v>48</v>
      </c>
      <c r="B51" s="29">
        <f>B50+B49</f>
        <v>184341.7823891301</v>
      </c>
      <c r="C51" s="29">
        <f>C50+C49</f>
        <v>193171.66446216629</v>
      </c>
      <c r="D51" s="29">
        <f>D50+D49</f>
        <v>377513.4468512964</v>
      </c>
    </row>
    <row r="52" spans="1:4" ht="12.75">
      <c r="A52" s="20" t="s">
        <v>49</v>
      </c>
      <c r="B52" s="29">
        <f>B51*1.18</f>
        <v>217523.3032191735</v>
      </c>
      <c r="C52" s="29">
        <f>C51*1.18</f>
        <v>227942.56406535621</v>
      </c>
      <c r="D52" s="29">
        <f>D51*1.18</f>
        <v>445465.8672845297</v>
      </c>
    </row>
    <row r="54" spans="1:4" ht="12.75" customHeight="1" hidden="1">
      <c r="A54" s="21" t="s">
        <v>50</v>
      </c>
      <c r="B54" s="30">
        <v>10.78</v>
      </c>
      <c r="C54" s="30">
        <v>11.32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