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95" windowHeight="8640" activeTab="0"/>
  </bookViews>
  <sheets>
    <sheet name="8март24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<sst xmlns="http://schemas.openxmlformats.org/spreadsheetml/2006/main" count="42" uniqueCount="40">
  <si>
    <t>8 Марта 24</t>
  </si>
  <si>
    <t>всего</t>
  </si>
  <si>
    <t>с 01.01.2012</t>
  </si>
  <si>
    <t>с 01.07.2012</t>
  </si>
  <si>
    <t>Статьи доходов</t>
  </si>
  <si>
    <t>Ожидаемое начисление населению на 2012 год</t>
  </si>
  <si>
    <t>Статьи расходов</t>
  </si>
  <si>
    <t>Сальдо на 01.11.2011 года (Домовой учет 11 месяцев)</t>
  </si>
  <si>
    <t>1. Расходы по текущему ремонту и набору работ</t>
  </si>
  <si>
    <t>Очистка кровли от снега</t>
  </si>
  <si>
    <t>Подготовка отопительному сезону</t>
  </si>
  <si>
    <t>Внешнее благоустройство</t>
  </si>
  <si>
    <t>Установка,поверка приборов учета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</si>
  <si>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</si>
  <si>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</si>
  <si>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</si>
  <si>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</si>
  <si>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</si>
  <si>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</si>
  <si>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   3.2.Услуги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</si>
  <si>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</si>
  <si>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</si>
  <si>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</si>
  <si>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</si>
  <si>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НДС 18%</t>
  </si>
  <si>
    <t>Стоимость услуг по содержанию и ремонту жилья с НДС</t>
  </si>
  <si>
    <t>Тариф на 1 кв.м. на 2012г.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</si>
  <si>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</si>
  <si>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</si>
  <si>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</si>
  <si>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</si>
  <si>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жэу 51</t>
  </si>
  <si>
    <t>6/8</t>
  </si>
  <si>
    <t>.4/5</t>
  </si>
  <si>
    <t>Итого себестоимость услуг</t>
  </si>
  <si>
    <t xml:space="preserve">Стоимость услуг по содержанию и ремонту жилья </t>
  </si>
  <si>
    <t>СМЕТА</t>
  </si>
  <si>
    <t>о стоимости работ по содержанию и ремонту общедомового имущества на 2012 год</t>
  </si>
  <si>
    <t>Сумма, руб.</t>
  </si>
  <si>
    <t>Прочие расходы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</si>
</sst>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#,##0.0_р_."/>
    <numFmt numFmtId="168" formatCode="#,##0_р_."/>
  </numFmts>
  <fonts count="21">
    <font>
      <sz val="10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164" fontId="0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164" fontId="1" fillId="0" borderId="11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" fontId="1" fillId="0" borderId="11" xfId="0" applyNumberFormat="1" applyFont="1" applyBorder="1" applyAlignment="1">
      <alignment wrapText="1"/>
    </xf>
    <xf numFmtId="4" fontId="1" fillId="0" borderId="0" xfId="0" applyNumberFormat="1" applyFont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D42"/>
  <sheetViews>
    <sheetView tabSelected="1" zoomScale="85" zoomScaleNormal="85" zoomScalePageLayoutView="0" workbookViewId="0" topLeftCell="A1">
      <pane xSplit="1" ySplit="5" topLeftCell="B21" activePane="bottomRight" state="frozen"/>
      <selection pane="topLeft" activeCell="FK53" sqref="FK53"/>
      <selection pane="topRight" activeCell="FK53" sqref="FK53"/>
      <selection pane="bottomLeft" activeCell="FK53" sqref="FK53"/>
      <selection pane="bottomRight" activeCell="A33" sqref="A33:IV40"/>
    </sheetView>
  </sheetViews>
  <sheetFormatPr defaultColWidth="7.00390625" defaultRowHeight="12.75"/>
  <cols>
    <col min="1" max="1" width="54.875" style="0" customWidth="1"/>
    <col min="2" max="2" width="15.125" style="3" customWidth="1"/>
    <col min="3" max="3" width="11.25390625" style="3" customWidth="1"/>
    <col min="4" max="4" width="13.00390625" style="3" customWidth="1"/>
  </cols>
  <sheetData>
    <row r="2" ht="12.75">
      <c r="A2" s="3" t="s">
        <v>36</v>
      </c>
    </row>
    <row r="3" ht="12.75">
      <c r="A3" s="7" t="s">
        <v>37</v>
      </c>
    </row>
    <row r="4" ht="12.75">
      <c r="A4" s="8"/>
    </row>
    <row r="5" spans="1:4" ht="13.5" customHeight="1">
      <c r="A5" s="8"/>
      <c r="B5" s="23" t="s">
        <v>0</v>
      </c>
      <c r="C5" s="23"/>
      <c r="D5" s="23"/>
    </row>
    <row r="6" spans="1:4" ht="12.75">
      <c r="A6" s="8"/>
      <c r="B6" s="5" t="s">
        <v>1</v>
      </c>
      <c r="C6" s="5" t="s">
        <v>2</v>
      </c>
      <c r="D6" s="5" t="s">
        <v>3</v>
      </c>
    </row>
    <row r="7" spans="1:4" ht="12.75">
      <c r="A7" s="10" t="s">
        <v>4</v>
      </c>
      <c r="B7" s="22" t="s">
        <v>38</v>
      </c>
      <c r="C7" s="22" t="s">
        <v>38</v>
      </c>
      <c r="D7" s="22" t="s">
        <v>38</v>
      </c>
    </row>
    <row r="8" spans="1:4" ht="12.75">
      <c r="A8" s="11" t="s">
        <v>5</v>
      </c>
      <c r="B8" s="20">
        <v>175299.61679999996</v>
      </c>
      <c r="C8" s="20">
        <v>83476.00799999999</v>
      </c>
      <c r="D8" s="20">
        <v>91823.60879999999</v>
      </c>
    </row>
    <row r="9" spans="1:4" ht="12.75">
      <c r="A9" s="9" t="s">
        <v>6</v>
      </c>
      <c r="B9" s="21"/>
      <c r="C9" s="21"/>
      <c r="D9" s="21"/>
    </row>
    <row r="10" spans="1:4" ht="12.75">
      <c r="A10" s="11" t="s">
        <v>7</v>
      </c>
      <c r="B10" s="20">
        <v>-168614.73343737487</v>
      </c>
      <c r="C10" s="20"/>
      <c r="D10" s="20"/>
    </row>
    <row r="11" spans="1:4" ht="12.75">
      <c r="A11" s="9" t="s">
        <v>8</v>
      </c>
      <c r="B11" s="20">
        <v>19751.26627118644</v>
      </c>
      <c r="C11" s="20">
        <v>9335.73406779661</v>
      </c>
      <c r="D11" s="20">
        <v>10415.532203389832</v>
      </c>
    </row>
    <row r="12" spans="1:4" ht="12.75">
      <c r="A12" s="11" t="s">
        <v>9</v>
      </c>
      <c r="B12" s="20">
        <v>5700</v>
      </c>
      <c r="C12" s="20">
        <v>2850</v>
      </c>
      <c r="D12" s="20">
        <v>2850</v>
      </c>
    </row>
    <row r="13" spans="1:4" ht="12.75">
      <c r="A13" s="11" t="s">
        <v>10</v>
      </c>
      <c r="B13" s="20">
        <v>10179.932203389832</v>
      </c>
      <c r="C13" s="20">
        <v>4550</v>
      </c>
      <c r="D13" s="20">
        <v>5629.932203389831</v>
      </c>
    </row>
    <row r="14" spans="1:4" ht="12.75">
      <c r="A14" s="11" t="s">
        <v>11</v>
      </c>
      <c r="B14" s="20">
        <v>2600.14406779661</v>
      </c>
      <c r="C14" s="20">
        <v>1300.1440677966102</v>
      </c>
      <c r="D14" s="20">
        <v>1300</v>
      </c>
    </row>
    <row r="15" spans="1:4" ht="12.75">
      <c r="A15" s="11" t="s">
        <v>12</v>
      </c>
      <c r="B15" s="20">
        <v>1271.19</v>
      </c>
      <c r="C15" s="20">
        <v>635.59</v>
      </c>
      <c r="D15" s="20">
        <v>635.6</v>
      </c>
    </row>
    <row r="16" spans="1:4" ht="24.75" customHeight="1">
      <c r="A16" s="12" t="s">
        <v>13</v>
      </c>
      <c r="B16" s="20">
        <v>13527.07802067406</v>
      </c>
      <c r="C16" s="20">
        <v>6442.044186505391</v>
      </c>
      <c r="D16" s="20">
        <v>7085.033834168671</v>
      </c>
    </row>
    <row r="17" spans="1:4" s="1" customFormat="1" ht="25.5">
      <c r="A17" s="15" t="s">
        <v>14</v>
      </c>
      <c r="B17" s="20">
        <v>81896.40694912738</v>
      </c>
      <c r="C17" s="20">
        <v>39065.22255196542</v>
      </c>
      <c r="D17" s="20">
        <v>42831.18439716196</v>
      </c>
    </row>
    <row r="18" spans="1:4" s="1" customFormat="1" ht="12.75">
      <c r="A18" s="16" t="s">
        <v>15</v>
      </c>
      <c r="B18" s="20">
        <v>21262.650090000003</v>
      </c>
      <c r="C18" s="20">
        <v>10192.005000000001</v>
      </c>
      <c r="D18" s="20">
        <v>11070.64509</v>
      </c>
    </row>
    <row r="19" spans="1:4" s="1" customFormat="1" ht="12.75">
      <c r="A19" s="13" t="s">
        <v>16</v>
      </c>
      <c r="B19" s="20">
        <v>13425.457500000004</v>
      </c>
      <c r="C19" s="20">
        <v>6393.075000000001</v>
      </c>
      <c r="D19" s="20">
        <v>7032.3825</v>
      </c>
    </row>
    <row r="20" spans="1:4" s="1" customFormat="1" ht="12.75">
      <c r="A20" s="13" t="s">
        <v>17</v>
      </c>
      <c r="B20" s="20">
        <v>7527.144319999999</v>
      </c>
      <c r="C20" s="20">
        <v>3648.64</v>
      </c>
      <c r="D20" s="20">
        <v>3878.5043199999996</v>
      </c>
    </row>
    <row r="21" spans="1:4" s="1" customFormat="1" ht="12.75">
      <c r="A21" s="13" t="s">
        <v>18</v>
      </c>
      <c r="B21" s="20">
        <v>310.04827</v>
      </c>
      <c r="C21" s="20">
        <v>150.29</v>
      </c>
      <c r="D21" s="20">
        <v>159.75826999999998</v>
      </c>
    </row>
    <row r="22" spans="1:4" s="1" customFormat="1" ht="12.75">
      <c r="A22" s="16" t="s">
        <v>19</v>
      </c>
      <c r="B22" s="20">
        <v>60633.756859127374</v>
      </c>
      <c r="C22" s="20">
        <v>28873.217551965416</v>
      </c>
      <c r="D22" s="20">
        <v>31760.53930716196</v>
      </c>
    </row>
    <row r="23" spans="1:4" s="1" customFormat="1" ht="12.75">
      <c r="A23" s="13" t="s">
        <v>20</v>
      </c>
      <c r="B23" s="20">
        <v>53984.48485912738</v>
      </c>
      <c r="C23" s="20">
        <v>25706.897551965416</v>
      </c>
      <c r="D23" s="20">
        <v>28277.587307161957</v>
      </c>
    </row>
    <row r="24" spans="1:4" s="4" customFormat="1" ht="13.5" customHeight="1">
      <c r="A24" s="14" t="s">
        <v>21</v>
      </c>
      <c r="B24" s="20">
        <v>6649.272</v>
      </c>
      <c r="C24" s="20">
        <v>3166.32</v>
      </c>
      <c r="D24" s="20">
        <v>3482.9519999999998</v>
      </c>
    </row>
    <row r="25" spans="1:4" s="2" customFormat="1" ht="12.75">
      <c r="A25" s="17" t="s">
        <v>22</v>
      </c>
      <c r="B25" s="20">
        <v>11211.254594448628</v>
      </c>
      <c r="C25" s="20">
        <v>5338.784061078387</v>
      </c>
      <c r="D25" s="20">
        <v>5872.4705333702395</v>
      </c>
    </row>
    <row r="26" spans="1:4" s="2" customFormat="1" ht="25.5">
      <c r="A26" s="18" t="s">
        <v>23</v>
      </c>
      <c r="B26" s="20">
        <v>18421.315663728812</v>
      </c>
      <c r="C26" s="20">
        <v>8772.0550779661</v>
      </c>
      <c r="D26" s="20">
        <v>9649.260585762713</v>
      </c>
    </row>
    <row r="27" spans="1:4" s="2" customFormat="1" ht="12.75">
      <c r="A27" s="17" t="s">
        <v>34</v>
      </c>
      <c r="B27" s="20">
        <v>144807.32149916532</v>
      </c>
      <c r="C27" s="20">
        <v>68953.8399453119</v>
      </c>
      <c r="D27" s="20">
        <v>75853.48155385342</v>
      </c>
    </row>
    <row r="28" spans="1:4" s="2" customFormat="1" ht="12.75">
      <c r="A28" s="17" t="s">
        <v>39</v>
      </c>
      <c r="B28" s="20">
        <v>3751.6816568393665</v>
      </c>
      <c r="C28" s="20">
        <v>1788.5431763254587</v>
      </c>
      <c r="D28" s="20">
        <v>1963.1384805139073</v>
      </c>
    </row>
    <row r="29" spans="1:4" s="2" customFormat="1" ht="12.75">
      <c r="A29" s="17" t="s">
        <v>35</v>
      </c>
      <c r="B29" s="20">
        <v>148559.00315600468</v>
      </c>
      <c r="C29" s="20">
        <v>70742.38312163737</v>
      </c>
      <c r="D29" s="20">
        <v>77816.62003436733</v>
      </c>
    </row>
    <row r="30" spans="1:4" s="1" customFormat="1" ht="12.75" hidden="1">
      <c r="A30" s="16" t="s">
        <v>24</v>
      </c>
      <c r="B30" s="20">
        <v>26740.62056808084</v>
      </c>
      <c r="C30" s="20">
        <v>12733.628961894725</v>
      </c>
      <c r="D30" s="20">
        <v>14006.991606186119</v>
      </c>
    </row>
    <row r="31" spans="1:4" s="2" customFormat="1" ht="12.75">
      <c r="A31" s="17" t="s">
        <v>25</v>
      </c>
      <c r="B31" s="20">
        <v>175299.6237240855</v>
      </c>
      <c r="C31" s="20">
        <v>83476.01208353208</v>
      </c>
      <c r="D31" s="20">
        <v>91823.61164055344</v>
      </c>
    </row>
    <row r="32" spans="1:4" s="1" customFormat="1" ht="12.75">
      <c r="A32" s="1" t="s">
        <v>26</v>
      </c>
      <c r="B32" s="6"/>
      <c r="C32" s="6">
        <v>10.78</v>
      </c>
      <c r="D32" s="6">
        <f>10.78*1.1</f>
        <v>11.858</v>
      </c>
    </row>
    <row r="33" spans="2:4" s="1" customFormat="1" ht="12.75">
      <c r="B33" s="6"/>
      <c r="C33" s="6"/>
      <c r="D33" s="6"/>
    </row>
    <row r="34" ht="12.75">
      <c r="A34" t="s">
        <v>27</v>
      </c>
    </row>
    <row r="35" ht="12.75">
      <c r="A35" t="s">
        <v>28</v>
      </c>
    </row>
    <row r="37" ht="12.75">
      <c r="A37" t="s">
        <v>29</v>
      </c>
    </row>
    <row r="39" ht="12.75">
      <c r="A39" t="s">
        <v>30</v>
      </c>
    </row>
    <row r="41" spans="2:4" ht="12.75">
      <c r="B41" s="19"/>
      <c r="C41" s="19"/>
      <c r="D41" s="19"/>
    </row>
    <row r="42" ht="12.75">
      <c r="A42" s="1"/>
    </row>
  </sheetData>
  <sheetProtection/>
  <mergeCells count="1">
    <mergeCell ref="B5:D5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5:M222"/>
  <sheetViews>
    <sheetView zoomScalePageLayoutView="0" workbookViewId="0" topLeftCell="A1">
      <selection activeCell="I36" sqref="I36"/>
    </sheetView>
  </sheetViews>
  <sheetFormatPr defaultColWidth="9.00390625" defaultRowHeight="12.75"/>
  <sheetData>
    <row r="105" spans="1:11" ht="12.75">
      <c r="A105" t="s">
        <v>31</v>
      </c>
      <c r="G105">
        <v>1193</v>
      </c>
      <c r="H105">
        <v>3</v>
      </c>
      <c r="I105">
        <v>3</v>
      </c>
      <c r="K105">
        <f aca="true" t="shared" si="0" ref="K105:K170">H105*I105</f>
        <v>9</v>
      </c>
    </row>
    <row r="106" spans="7:11" ht="12.75">
      <c r="G106">
        <v>1086</v>
      </c>
      <c r="H106">
        <v>3</v>
      </c>
      <c r="I106">
        <v>3</v>
      </c>
      <c r="K106">
        <f t="shared" si="0"/>
        <v>9</v>
      </c>
    </row>
    <row r="107" spans="7:11" ht="12.75">
      <c r="G107">
        <v>1012</v>
      </c>
      <c r="H107">
        <v>3</v>
      </c>
      <c r="I107">
        <v>3</v>
      </c>
      <c r="K107">
        <f t="shared" si="0"/>
        <v>9</v>
      </c>
    </row>
    <row r="108" spans="7:11" ht="12.75">
      <c r="G108">
        <v>1652</v>
      </c>
      <c r="H108">
        <v>5</v>
      </c>
      <c r="I108">
        <v>6</v>
      </c>
      <c r="K108">
        <f t="shared" si="0"/>
        <v>30</v>
      </c>
    </row>
    <row r="109" spans="7:11" ht="12.75">
      <c r="G109">
        <v>1147</v>
      </c>
      <c r="H109">
        <v>5</v>
      </c>
      <c r="I109">
        <v>4</v>
      </c>
      <c r="K109">
        <f t="shared" si="0"/>
        <v>20</v>
      </c>
    </row>
    <row r="110" spans="7:11" ht="12.75">
      <c r="G110">
        <v>1147</v>
      </c>
      <c r="H110">
        <v>5</v>
      </c>
      <c r="I110">
        <v>4</v>
      </c>
      <c r="K110">
        <f t="shared" si="0"/>
        <v>20</v>
      </c>
    </row>
    <row r="111" spans="7:11" ht="12.75">
      <c r="G111">
        <v>1638</v>
      </c>
      <c r="H111">
        <v>5</v>
      </c>
      <c r="I111">
        <v>6</v>
      </c>
      <c r="K111">
        <f t="shared" si="0"/>
        <v>30</v>
      </c>
    </row>
    <row r="112" spans="7:11" ht="12.75">
      <c r="G112">
        <v>559.7</v>
      </c>
      <c r="H112">
        <v>3</v>
      </c>
      <c r="I112">
        <v>2</v>
      </c>
      <c r="K112">
        <f t="shared" si="0"/>
        <v>6</v>
      </c>
    </row>
    <row r="113" spans="7:11" ht="12.75">
      <c r="G113">
        <v>617.4</v>
      </c>
      <c r="H113">
        <v>6</v>
      </c>
      <c r="I113">
        <v>2</v>
      </c>
      <c r="K113">
        <f t="shared" si="0"/>
        <v>12</v>
      </c>
    </row>
    <row r="114" spans="7:11" ht="12.75">
      <c r="G114">
        <v>1248</v>
      </c>
      <c r="H114">
        <v>6</v>
      </c>
      <c r="I114">
        <v>4</v>
      </c>
      <c r="K114">
        <f t="shared" si="0"/>
        <v>24</v>
      </c>
    </row>
    <row r="115" spans="7:11" ht="12.75">
      <c r="G115">
        <v>905</v>
      </c>
      <c r="H115">
        <v>3</v>
      </c>
      <c r="I115">
        <v>3</v>
      </c>
      <c r="K115">
        <f t="shared" si="0"/>
        <v>9</v>
      </c>
    </row>
    <row r="116" spans="7:11" ht="12.75">
      <c r="G116">
        <v>1280</v>
      </c>
      <c r="H116">
        <v>5</v>
      </c>
      <c r="I116">
        <v>6</v>
      </c>
      <c r="K116">
        <f>H116*I116</f>
        <v>30</v>
      </c>
    </row>
    <row r="117" spans="7:11" ht="12.75">
      <c r="G117">
        <v>1112</v>
      </c>
      <c r="H117">
        <v>3</v>
      </c>
      <c r="I117">
        <v>2</v>
      </c>
      <c r="K117">
        <f>H117*I117</f>
        <v>6</v>
      </c>
    </row>
    <row r="118" spans="7:11" ht="12.75">
      <c r="G118">
        <v>1110</v>
      </c>
      <c r="H118">
        <v>3</v>
      </c>
      <c r="I118">
        <v>3</v>
      </c>
      <c r="K118">
        <f aca="true" t="shared" si="1" ref="K118:K128">H118*I118</f>
        <v>9</v>
      </c>
    </row>
    <row r="119" spans="7:11" ht="12.75">
      <c r="G119">
        <v>976</v>
      </c>
      <c r="H119">
        <v>4</v>
      </c>
      <c r="I119">
        <v>4</v>
      </c>
      <c r="K119">
        <f t="shared" si="1"/>
        <v>16</v>
      </c>
    </row>
    <row r="120" spans="7:11" ht="12.75">
      <c r="G120">
        <v>319</v>
      </c>
      <c r="H120">
        <v>2</v>
      </c>
      <c r="I120">
        <v>2</v>
      </c>
      <c r="K120">
        <f t="shared" si="1"/>
        <v>4</v>
      </c>
    </row>
    <row r="121" spans="7:11" ht="12.75">
      <c r="G121">
        <v>665</v>
      </c>
      <c r="H121">
        <v>2</v>
      </c>
      <c r="I121">
        <v>1</v>
      </c>
      <c r="K121">
        <f t="shared" si="1"/>
        <v>2</v>
      </c>
    </row>
    <row r="122" spans="7:11" ht="12.75">
      <c r="G122">
        <v>404.4</v>
      </c>
      <c r="H122">
        <v>3</v>
      </c>
      <c r="I122">
        <v>1</v>
      </c>
      <c r="K122">
        <f t="shared" si="1"/>
        <v>3</v>
      </c>
    </row>
    <row r="123" spans="7:11" ht="12.75">
      <c r="G123">
        <v>390</v>
      </c>
      <c r="H123">
        <v>2</v>
      </c>
      <c r="I123">
        <v>2</v>
      </c>
      <c r="K123">
        <f t="shared" si="1"/>
        <v>4</v>
      </c>
    </row>
    <row r="124" spans="7:11" ht="12.75">
      <c r="G124">
        <v>1201</v>
      </c>
      <c r="H124">
        <v>5</v>
      </c>
      <c r="I124">
        <v>4</v>
      </c>
      <c r="K124">
        <f>H124*I124</f>
        <v>20</v>
      </c>
    </row>
    <row r="125" spans="7:11" ht="12.75">
      <c r="G125">
        <f>370+8</f>
        <v>378</v>
      </c>
      <c r="H125">
        <v>2</v>
      </c>
      <c r="I125">
        <v>2</v>
      </c>
      <c r="K125">
        <f t="shared" si="1"/>
        <v>4</v>
      </c>
    </row>
    <row r="126" spans="7:11" ht="12.75">
      <c r="G126">
        <v>1145</v>
      </c>
      <c r="H126">
        <v>5</v>
      </c>
      <c r="I126">
        <v>4</v>
      </c>
      <c r="K126">
        <f t="shared" si="1"/>
        <v>20</v>
      </c>
    </row>
    <row r="127" spans="7:11" ht="12.75">
      <c r="G127">
        <v>340</v>
      </c>
      <c r="H127">
        <v>2</v>
      </c>
      <c r="I127">
        <v>1</v>
      </c>
      <c r="K127">
        <f t="shared" si="1"/>
        <v>2</v>
      </c>
    </row>
    <row r="128" spans="7:11" ht="12.75">
      <c r="G128">
        <f>G130+G129</f>
        <v>1840</v>
      </c>
      <c r="H128">
        <v>10</v>
      </c>
      <c r="I128">
        <v>4</v>
      </c>
      <c r="J128">
        <v>4</v>
      </c>
      <c r="K128">
        <f t="shared" si="1"/>
        <v>40</v>
      </c>
    </row>
    <row r="129" spans="7:11" ht="12.75">
      <c r="G129">
        <v>920</v>
      </c>
      <c r="H129">
        <v>10</v>
      </c>
      <c r="I129">
        <v>2</v>
      </c>
      <c r="J129">
        <v>2</v>
      </c>
      <c r="K129">
        <f t="shared" si="0"/>
        <v>20</v>
      </c>
    </row>
    <row r="130" spans="7:11" ht="12.75">
      <c r="G130">
        <v>920</v>
      </c>
      <c r="H130">
        <v>10</v>
      </c>
      <c r="I130">
        <v>2</v>
      </c>
      <c r="J130">
        <v>2</v>
      </c>
      <c r="K130">
        <f t="shared" si="0"/>
        <v>20</v>
      </c>
    </row>
    <row r="131" spans="7:11" ht="12.75">
      <c r="G131">
        <f>G132+G133</f>
        <v>1212</v>
      </c>
      <c r="H131">
        <v>5</v>
      </c>
      <c r="I131">
        <v>4</v>
      </c>
      <c r="K131">
        <f>H131*I131</f>
        <v>20</v>
      </c>
    </row>
    <row r="132" ht="12.75">
      <c r="G132">
        <v>606</v>
      </c>
    </row>
    <row r="133" ht="12.75">
      <c r="G133">
        <v>606</v>
      </c>
    </row>
    <row r="134" spans="7:11" ht="12.75">
      <c r="G134">
        <v>595</v>
      </c>
      <c r="H134">
        <v>9</v>
      </c>
      <c r="I134">
        <v>1</v>
      </c>
      <c r="J134">
        <v>1</v>
      </c>
      <c r="K134">
        <f>H134*I134</f>
        <v>9</v>
      </c>
    </row>
    <row r="135" spans="7:11" ht="12.75">
      <c r="G135">
        <v>1216</v>
      </c>
      <c r="H135">
        <v>5</v>
      </c>
      <c r="I135">
        <v>4</v>
      </c>
      <c r="K135">
        <f t="shared" si="0"/>
        <v>20</v>
      </c>
    </row>
    <row r="136" spans="7:11" ht="12.75">
      <c r="G136">
        <f>1906.1</f>
        <v>1906.1</v>
      </c>
      <c r="H136">
        <v>6</v>
      </c>
      <c r="I136">
        <v>6</v>
      </c>
      <c r="K136">
        <f>H136*I136</f>
        <v>36</v>
      </c>
    </row>
    <row r="137" spans="7:13" ht="12.75">
      <c r="G137">
        <f>G138+G139</f>
        <v>1130</v>
      </c>
      <c r="H137">
        <v>2</v>
      </c>
      <c r="I137">
        <f>I138+I139</f>
        <v>4</v>
      </c>
      <c r="K137">
        <f>K138+K139</f>
        <v>8</v>
      </c>
      <c r="M137">
        <v>200</v>
      </c>
    </row>
    <row r="138" spans="7:11" ht="12.75">
      <c r="G138">
        <v>565</v>
      </c>
      <c r="H138">
        <v>2</v>
      </c>
      <c r="I138">
        <v>2</v>
      </c>
      <c r="K138">
        <f t="shared" si="0"/>
        <v>4</v>
      </c>
    </row>
    <row r="139" spans="7:11" ht="12.75">
      <c r="G139">
        <v>565</v>
      </c>
      <c r="H139">
        <v>2</v>
      </c>
      <c r="I139">
        <v>2</v>
      </c>
      <c r="K139">
        <f>H139*I139</f>
        <v>4</v>
      </c>
    </row>
    <row r="140" spans="7:11" ht="12.75">
      <c r="G140">
        <v>380</v>
      </c>
      <c r="H140">
        <v>2</v>
      </c>
      <c r="I140">
        <v>2</v>
      </c>
      <c r="K140">
        <f t="shared" si="0"/>
        <v>4</v>
      </c>
    </row>
    <row r="141" spans="7:11" ht="12.75">
      <c r="G141">
        <v>348</v>
      </c>
      <c r="H141">
        <v>2</v>
      </c>
      <c r="I141">
        <v>2</v>
      </c>
      <c r="K141">
        <f t="shared" si="0"/>
        <v>4</v>
      </c>
    </row>
    <row r="142" spans="7:11" ht="12.75">
      <c r="G142">
        <v>341</v>
      </c>
      <c r="H142">
        <v>2</v>
      </c>
      <c r="I142">
        <v>2</v>
      </c>
      <c r="K142">
        <f t="shared" si="0"/>
        <v>4</v>
      </c>
    </row>
    <row r="143" spans="7:11" ht="12.75">
      <c r="G143">
        <v>335</v>
      </c>
      <c r="H143">
        <v>2</v>
      </c>
      <c r="I143">
        <v>4</v>
      </c>
      <c r="K143">
        <f t="shared" si="0"/>
        <v>8</v>
      </c>
    </row>
    <row r="144" spans="7:11" ht="12.75">
      <c r="G144">
        <v>348</v>
      </c>
      <c r="H144">
        <v>2</v>
      </c>
      <c r="I144">
        <v>2</v>
      </c>
      <c r="K144">
        <f t="shared" si="0"/>
        <v>4</v>
      </c>
    </row>
    <row r="145" spans="7:11" ht="12.75">
      <c r="G145">
        <f>347+1</f>
        <v>348</v>
      </c>
      <c r="H145">
        <v>2</v>
      </c>
      <c r="I145">
        <v>2</v>
      </c>
      <c r="K145">
        <f t="shared" si="0"/>
        <v>4</v>
      </c>
    </row>
    <row r="146" spans="7:11" ht="12.75">
      <c r="G146">
        <v>348</v>
      </c>
      <c r="H146">
        <v>2</v>
      </c>
      <c r="I146">
        <v>2</v>
      </c>
      <c r="K146">
        <f t="shared" si="0"/>
        <v>4</v>
      </c>
    </row>
    <row r="147" spans="7:11" ht="12.75">
      <c r="G147">
        <v>335</v>
      </c>
      <c r="H147">
        <v>2</v>
      </c>
      <c r="I147">
        <v>2</v>
      </c>
      <c r="K147">
        <f t="shared" si="0"/>
        <v>4</v>
      </c>
    </row>
    <row r="148" spans="7:11" ht="12.75">
      <c r="G148">
        <v>1057</v>
      </c>
      <c r="H148">
        <v>5</v>
      </c>
      <c r="I148">
        <v>4</v>
      </c>
      <c r="K148">
        <f t="shared" si="0"/>
        <v>20</v>
      </c>
    </row>
    <row r="149" spans="7:11" ht="12.75">
      <c r="G149">
        <v>1286</v>
      </c>
      <c r="H149">
        <v>3</v>
      </c>
      <c r="I149">
        <v>4</v>
      </c>
      <c r="K149">
        <f t="shared" si="0"/>
        <v>12</v>
      </c>
    </row>
    <row r="150" spans="7:11" ht="12.75">
      <c r="G150">
        <f>565.1</f>
        <v>565.1</v>
      </c>
      <c r="H150">
        <v>4</v>
      </c>
      <c r="I150">
        <v>2</v>
      </c>
      <c r="K150">
        <f t="shared" si="0"/>
        <v>8</v>
      </c>
    </row>
    <row r="151" spans="7:11" ht="12.75">
      <c r="G151">
        <v>724</v>
      </c>
      <c r="H151">
        <v>9</v>
      </c>
      <c r="I151">
        <v>2</v>
      </c>
      <c r="J151">
        <v>2</v>
      </c>
      <c r="K151">
        <f t="shared" si="0"/>
        <v>18</v>
      </c>
    </row>
    <row r="152" spans="7:13" ht="12.75">
      <c r="G152">
        <v>685</v>
      </c>
      <c r="H152">
        <v>3</v>
      </c>
      <c r="I152">
        <v>2</v>
      </c>
      <c r="K152">
        <f t="shared" si="0"/>
        <v>6</v>
      </c>
      <c r="M152">
        <v>150</v>
      </c>
    </row>
    <row r="153" spans="7:11" ht="12.75">
      <c r="G153">
        <v>591</v>
      </c>
      <c r="H153">
        <v>2</v>
      </c>
      <c r="I153">
        <v>2</v>
      </c>
      <c r="K153">
        <f t="shared" si="0"/>
        <v>4</v>
      </c>
    </row>
    <row r="154" spans="7:11" ht="12.75">
      <c r="G154">
        <v>459</v>
      </c>
      <c r="H154">
        <v>2</v>
      </c>
      <c r="I154">
        <v>2</v>
      </c>
      <c r="K154">
        <f>H154*I154</f>
        <v>4</v>
      </c>
    </row>
    <row r="155" spans="7:11" ht="12.75">
      <c r="G155">
        <v>388</v>
      </c>
      <c r="H155">
        <v>2</v>
      </c>
      <c r="I155">
        <v>1</v>
      </c>
      <c r="K155">
        <f t="shared" si="0"/>
        <v>2</v>
      </c>
    </row>
    <row r="156" spans="7:11" ht="12.75">
      <c r="G156">
        <v>801</v>
      </c>
      <c r="H156">
        <v>3</v>
      </c>
      <c r="I156">
        <v>2</v>
      </c>
      <c r="K156">
        <f t="shared" si="0"/>
        <v>6</v>
      </c>
    </row>
    <row r="157" spans="7:11" ht="12.75">
      <c r="G157">
        <f>1138</f>
        <v>1138</v>
      </c>
      <c r="H157">
        <v>5</v>
      </c>
      <c r="I157">
        <v>4</v>
      </c>
      <c r="K157">
        <f t="shared" si="0"/>
        <v>20</v>
      </c>
    </row>
    <row r="158" spans="7:11" ht="12.75">
      <c r="G158">
        <v>1131</v>
      </c>
      <c r="H158">
        <v>5</v>
      </c>
      <c r="I158">
        <v>4</v>
      </c>
      <c r="K158">
        <f t="shared" si="0"/>
        <v>20</v>
      </c>
    </row>
    <row r="159" spans="7:11" ht="12.75">
      <c r="G159">
        <f>1139.5</f>
        <v>1139.5</v>
      </c>
      <c r="H159">
        <v>5</v>
      </c>
      <c r="I159">
        <v>4</v>
      </c>
      <c r="K159">
        <f t="shared" si="0"/>
        <v>20</v>
      </c>
    </row>
    <row r="160" spans="7:11" ht="12.75">
      <c r="G160">
        <v>898</v>
      </c>
      <c r="H160">
        <v>5</v>
      </c>
      <c r="I160">
        <v>3</v>
      </c>
      <c r="K160">
        <f t="shared" si="0"/>
        <v>15</v>
      </c>
    </row>
    <row r="161" spans="7:11" ht="12.75">
      <c r="G161">
        <v>1125</v>
      </c>
      <c r="H161">
        <v>5</v>
      </c>
      <c r="I161">
        <v>4</v>
      </c>
      <c r="K161">
        <f t="shared" si="0"/>
        <v>20</v>
      </c>
    </row>
    <row r="162" spans="7:11" ht="12.75">
      <c r="G162">
        <v>1238</v>
      </c>
      <c r="H162">
        <v>9</v>
      </c>
      <c r="I162">
        <v>3</v>
      </c>
      <c r="J162">
        <v>3</v>
      </c>
      <c r="K162">
        <f t="shared" si="0"/>
        <v>27</v>
      </c>
    </row>
    <row r="163" spans="7:11" ht="12.75">
      <c r="G163">
        <v>314</v>
      </c>
      <c r="H163">
        <v>2</v>
      </c>
      <c r="I163">
        <v>2</v>
      </c>
      <c r="K163">
        <f t="shared" si="0"/>
        <v>4</v>
      </c>
    </row>
    <row r="164" spans="7:11" ht="12.75">
      <c r="G164">
        <v>957</v>
      </c>
      <c r="H164">
        <v>5</v>
      </c>
      <c r="I164">
        <v>4</v>
      </c>
      <c r="K164">
        <f>H164*I164</f>
        <v>20</v>
      </c>
    </row>
    <row r="165" spans="7:11" ht="12.75">
      <c r="G165">
        <v>859</v>
      </c>
      <c r="H165">
        <v>10</v>
      </c>
      <c r="I165">
        <v>2</v>
      </c>
      <c r="J165">
        <v>2</v>
      </c>
      <c r="K165">
        <f t="shared" si="0"/>
        <v>20</v>
      </c>
    </row>
    <row r="166" spans="7:11" ht="12.75">
      <c r="G166">
        <v>1312</v>
      </c>
      <c r="H166">
        <v>10</v>
      </c>
      <c r="I166">
        <v>2</v>
      </c>
      <c r="J166">
        <v>2</v>
      </c>
      <c r="K166">
        <f t="shared" si="0"/>
        <v>20</v>
      </c>
    </row>
    <row r="167" spans="7:11" ht="12.75">
      <c r="G167">
        <v>382</v>
      </c>
      <c r="H167">
        <v>2</v>
      </c>
      <c r="I167">
        <v>2</v>
      </c>
      <c r="K167">
        <f t="shared" si="0"/>
        <v>4</v>
      </c>
    </row>
    <row r="168" spans="7:11" ht="12.75">
      <c r="G168">
        <v>456</v>
      </c>
      <c r="H168">
        <v>2</v>
      </c>
      <c r="I168">
        <v>1</v>
      </c>
      <c r="K168">
        <f t="shared" si="0"/>
        <v>2</v>
      </c>
    </row>
    <row r="169" spans="7:11" ht="12.75">
      <c r="G169">
        <v>590</v>
      </c>
      <c r="H169">
        <v>2</v>
      </c>
      <c r="I169">
        <v>2</v>
      </c>
      <c r="K169">
        <f t="shared" si="0"/>
        <v>4</v>
      </c>
    </row>
    <row r="170" spans="7:11" ht="12.75">
      <c r="G170">
        <v>831</v>
      </c>
      <c r="H170">
        <v>9</v>
      </c>
      <c r="I170">
        <v>2</v>
      </c>
      <c r="J170">
        <v>2</v>
      </c>
      <c r="K170">
        <f t="shared" si="0"/>
        <v>18</v>
      </c>
    </row>
    <row r="171" spans="7:11" ht="12.75">
      <c r="G171">
        <v>1373</v>
      </c>
      <c r="H171">
        <v>5</v>
      </c>
      <c r="I171">
        <v>6</v>
      </c>
      <c r="K171">
        <f aca="true" t="shared" si="2" ref="K171:K198">H171*I171</f>
        <v>30</v>
      </c>
    </row>
    <row r="172" spans="7:11" ht="12.75">
      <c r="G172">
        <v>1219</v>
      </c>
      <c r="H172">
        <v>12</v>
      </c>
      <c r="I172">
        <v>1</v>
      </c>
      <c r="J172">
        <v>2</v>
      </c>
      <c r="K172">
        <f>H172*I172</f>
        <v>12</v>
      </c>
    </row>
    <row r="173" spans="7:11" ht="12.75">
      <c r="G173">
        <v>1668</v>
      </c>
      <c r="H173">
        <v>5</v>
      </c>
      <c r="I173">
        <v>6</v>
      </c>
      <c r="K173">
        <f t="shared" si="2"/>
        <v>30</v>
      </c>
    </row>
    <row r="174" spans="7:13" ht="12.75">
      <c r="G174">
        <f>1639.3</f>
        <v>1639.3</v>
      </c>
      <c r="H174">
        <v>5</v>
      </c>
      <c r="I174">
        <v>6</v>
      </c>
      <c r="K174">
        <f t="shared" si="2"/>
        <v>30</v>
      </c>
      <c r="M174">
        <v>900</v>
      </c>
    </row>
    <row r="175" spans="7:11" ht="12.75">
      <c r="G175">
        <v>1427</v>
      </c>
      <c r="H175">
        <v>9</v>
      </c>
      <c r="I175">
        <v>3</v>
      </c>
      <c r="J175">
        <v>3</v>
      </c>
      <c r="K175">
        <f t="shared" si="2"/>
        <v>27</v>
      </c>
    </row>
    <row r="176" spans="7:11" ht="12.75">
      <c r="G176">
        <f>G177+G178</f>
        <v>961</v>
      </c>
      <c r="H176" t="s">
        <v>32</v>
      </c>
      <c r="I176">
        <f>I177+I178</f>
        <v>3</v>
      </c>
      <c r="J176">
        <f>J177+J178</f>
        <v>1</v>
      </c>
      <c r="K176">
        <f>K177+K178</f>
        <v>20</v>
      </c>
    </row>
    <row r="177" spans="7:11" ht="12.75">
      <c r="G177">
        <f>483</f>
        <v>483</v>
      </c>
      <c r="H177">
        <v>6</v>
      </c>
      <c r="I177">
        <v>2</v>
      </c>
      <c r="K177">
        <v>12</v>
      </c>
    </row>
    <row r="178" spans="7:11" ht="12.75">
      <c r="G178">
        <v>478</v>
      </c>
      <c r="H178">
        <v>8</v>
      </c>
      <c r="I178">
        <v>1</v>
      </c>
      <c r="J178">
        <v>1</v>
      </c>
      <c r="K178">
        <v>8</v>
      </c>
    </row>
    <row r="179" spans="7:11" ht="12.75">
      <c r="G179">
        <v>354</v>
      </c>
      <c r="H179">
        <v>2</v>
      </c>
      <c r="I179">
        <v>2</v>
      </c>
      <c r="K179">
        <f t="shared" si="2"/>
        <v>4</v>
      </c>
    </row>
    <row r="180" spans="7:11" ht="12.75">
      <c r="G180">
        <v>359</v>
      </c>
      <c r="H180">
        <v>2</v>
      </c>
      <c r="I180">
        <v>2</v>
      </c>
      <c r="K180">
        <f t="shared" si="2"/>
        <v>4</v>
      </c>
    </row>
    <row r="181" spans="7:11" ht="12.75">
      <c r="G181">
        <v>354</v>
      </c>
      <c r="H181">
        <v>2</v>
      </c>
      <c r="I181">
        <v>2</v>
      </c>
      <c r="K181">
        <f t="shared" si="2"/>
        <v>4</v>
      </c>
    </row>
    <row r="182" spans="7:11" ht="12.75">
      <c r="G182">
        <v>373</v>
      </c>
      <c r="H182">
        <v>2</v>
      </c>
      <c r="I182">
        <v>2</v>
      </c>
      <c r="K182">
        <f t="shared" si="2"/>
        <v>4</v>
      </c>
    </row>
    <row r="183" spans="7:11" ht="12.75">
      <c r="G183">
        <v>348</v>
      </c>
      <c r="H183">
        <v>2</v>
      </c>
      <c r="I183">
        <v>2</v>
      </c>
      <c r="K183">
        <f t="shared" si="2"/>
        <v>4</v>
      </c>
    </row>
    <row r="184" spans="7:11" ht="12.75">
      <c r="G184">
        <v>347</v>
      </c>
      <c r="H184">
        <v>2</v>
      </c>
      <c r="I184">
        <v>2</v>
      </c>
      <c r="K184">
        <f t="shared" si="2"/>
        <v>4</v>
      </c>
    </row>
    <row r="185" spans="7:11" ht="12.75">
      <c r="G185">
        <v>654</v>
      </c>
      <c r="H185">
        <v>2</v>
      </c>
      <c r="I185">
        <v>2</v>
      </c>
      <c r="K185">
        <f t="shared" si="2"/>
        <v>4</v>
      </c>
    </row>
    <row r="186" spans="7:11" ht="12.75">
      <c r="G186">
        <v>461</v>
      </c>
      <c r="H186">
        <v>6</v>
      </c>
      <c r="I186">
        <v>2</v>
      </c>
      <c r="K186">
        <f t="shared" si="2"/>
        <v>12</v>
      </c>
    </row>
    <row r="187" spans="7:11" ht="12.75">
      <c r="G187">
        <v>376</v>
      </c>
      <c r="H187">
        <v>2</v>
      </c>
      <c r="I187">
        <v>2</v>
      </c>
      <c r="K187">
        <f t="shared" si="2"/>
        <v>4</v>
      </c>
    </row>
    <row r="188" spans="7:11" ht="12.75">
      <c r="G188">
        <v>370</v>
      </c>
      <c r="H188">
        <v>2</v>
      </c>
      <c r="I188">
        <v>1</v>
      </c>
      <c r="K188">
        <f t="shared" si="2"/>
        <v>2</v>
      </c>
    </row>
    <row r="189" spans="7:11" ht="12.75">
      <c r="G189">
        <v>300</v>
      </c>
      <c r="H189">
        <v>2</v>
      </c>
      <c r="I189">
        <v>1</v>
      </c>
      <c r="K189">
        <f t="shared" si="2"/>
        <v>2</v>
      </c>
    </row>
    <row r="190" spans="7:11" ht="12.75">
      <c r="G190">
        <v>464</v>
      </c>
      <c r="H190">
        <v>2</v>
      </c>
      <c r="I190">
        <v>2</v>
      </c>
      <c r="K190">
        <f t="shared" si="2"/>
        <v>4</v>
      </c>
    </row>
    <row r="191" spans="7:11" ht="12.75">
      <c r="G191">
        <f>358.9</f>
        <v>358.9</v>
      </c>
      <c r="H191">
        <v>2</v>
      </c>
      <c r="I191">
        <v>1</v>
      </c>
      <c r="K191">
        <f>H191*I191</f>
        <v>2</v>
      </c>
    </row>
    <row r="192" spans="7:11" ht="12.75">
      <c r="G192">
        <v>704</v>
      </c>
      <c r="H192">
        <v>2</v>
      </c>
      <c r="I192">
        <v>1</v>
      </c>
      <c r="K192">
        <f t="shared" si="2"/>
        <v>2</v>
      </c>
    </row>
    <row r="193" spans="7:11" ht="12.75">
      <c r="G193">
        <v>983</v>
      </c>
      <c r="H193">
        <v>4</v>
      </c>
      <c r="I193">
        <v>4</v>
      </c>
      <c r="K193">
        <f t="shared" si="2"/>
        <v>16</v>
      </c>
    </row>
    <row r="194" spans="7:11" ht="12.75">
      <c r="G194">
        <v>622</v>
      </c>
      <c r="H194">
        <v>3</v>
      </c>
      <c r="I194">
        <v>3</v>
      </c>
      <c r="K194">
        <f t="shared" si="2"/>
        <v>9</v>
      </c>
    </row>
    <row r="195" spans="7:11" ht="12.75">
      <c r="G195">
        <v>652</v>
      </c>
      <c r="H195">
        <v>3</v>
      </c>
      <c r="I195">
        <v>2</v>
      </c>
      <c r="K195">
        <f t="shared" si="2"/>
        <v>6</v>
      </c>
    </row>
    <row r="196" spans="7:11" ht="12.75">
      <c r="G196">
        <v>586</v>
      </c>
      <c r="H196">
        <v>4</v>
      </c>
      <c r="I196">
        <v>2</v>
      </c>
      <c r="K196">
        <f t="shared" si="2"/>
        <v>8</v>
      </c>
    </row>
    <row r="197" spans="7:11" ht="12.75">
      <c r="G197">
        <v>580</v>
      </c>
      <c r="H197">
        <v>4</v>
      </c>
      <c r="I197">
        <v>2</v>
      </c>
      <c r="K197">
        <f t="shared" si="2"/>
        <v>8</v>
      </c>
    </row>
    <row r="198" spans="7:11" ht="12.75">
      <c r="G198">
        <v>581</v>
      </c>
      <c r="H198">
        <v>4</v>
      </c>
      <c r="I198">
        <v>2</v>
      </c>
      <c r="K198">
        <f t="shared" si="2"/>
        <v>8</v>
      </c>
    </row>
    <row r="199" spans="7:11" ht="12.75">
      <c r="G199">
        <f>G200+G201</f>
        <v>973</v>
      </c>
      <c r="H199" t="s">
        <v>33</v>
      </c>
      <c r="I199">
        <f>I200+I201</f>
        <v>4</v>
      </c>
      <c r="K199">
        <f>K200+K201</f>
        <v>18</v>
      </c>
    </row>
    <row r="200" spans="7:11" ht="12.75">
      <c r="G200">
        <v>384</v>
      </c>
      <c r="H200">
        <v>4</v>
      </c>
      <c r="I200">
        <v>2</v>
      </c>
      <c r="K200">
        <v>8</v>
      </c>
    </row>
    <row r="201" spans="7:11" ht="12.75">
      <c r="G201">
        <v>589</v>
      </c>
      <c r="H201">
        <v>5</v>
      </c>
      <c r="I201">
        <v>2</v>
      </c>
      <c r="K201">
        <v>10</v>
      </c>
    </row>
    <row r="202" spans="7:13" ht="12.75">
      <c r="G202">
        <f>SUM(G105:G201)-G201-G200-G178-G177-G139-G138-G130-G129-G132-G133</f>
        <v>70221.4</v>
      </c>
      <c r="H202">
        <f aca="true" t="shared" si="3" ref="H202:M202">SUM(H105:H201)-H201-H200-H178-H177-H139-H138-H130-H129</f>
        <v>337</v>
      </c>
      <c r="I202">
        <f t="shared" si="3"/>
        <v>241</v>
      </c>
      <c r="J202">
        <f t="shared" si="3"/>
        <v>22</v>
      </c>
      <c r="K202">
        <f t="shared" si="3"/>
        <v>1039</v>
      </c>
      <c r="L202">
        <f t="shared" si="3"/>
        <v>0</v>
      </c>
      <c r="M202">
        <f t="shared" si="3"/>
        <v>1250</v>
      </c>
    </row>
    <row r="203" spans="7:11" ht="12.75">
      <c r="G203">
        <f>1012-9</f>
        <v>1003</v>
      </c>
      <c r="H203">
        <v>5</v>
      </c>
      <c r="I203">
        <f>1+1</f>
        <v>2</v>
      </c>
      <c r="K203">
        <f>H203*I203*2</f>
        <v>20</v>
      </c>
    </row>
    <row r="204" spans="7:11" ht="12.75">
      <c r="G204">
        <v>1270</v>
      </c>
      <c r="H204">
        <v>5</v>
      </c>
      <c r="I204">
        <v>1</v>
      </c>
      <c r="K204">
        <f>H204*I204*2</f>
        <v>10</v>
      </c>
    </row>
    <row r="205" spans="7:13" ht="12.75">
      <c r="G205">
        <f>SUM(G203:G204)</f>
        <v>2273</v>
      </c>
      <c r="H205">
        <f aca="true" t="shared" si="4" ref="H205:M205">SUM(H203:H204)</f>
        <v>10</v>
      </c>
      <c r="I205">
        <f t="shared" si="4"/>
        <v>3</v>
      </c>
      <c r="J205">
        <f t="shared" si="4"/>
        <v>0</v>
      </c>
      <c r="K205">
        <f t="shared" si="4"/>
        <v>30</v>
      </c>
      <c r="L205">
        <f t="shared" si="4"/>
        <v>0</v>
      </c>
      <c r="M205">
        <f t="shared" si="4"/>
        <v>0</v>
      </c>
    </row>
    <row r="206" spans="7:11" ht="12.75">
      <c r="G206">
        <v>1147</v>
      </c>
      <c r="H206">
        <v>5</v>
      </c>
      <c r="I206">
        <v>4</v>
      </c>
      <c r="K206">
        <f>H206*I206</f>
        <v>20</v>
      </c>
    </row>
    <row r="207" spans="7:11" ht="12.75">
      <c r="G207">
        <v>1144</v>
      </c>
      <c r="H207">
        <v>5</v>
      </c>
      <c r="I207">
        <v>4</v>
      </c>
      <c r="K207">
        <f>H207*I207</f>
        <v>20</v>
      </c>
    </row>
    <row r="208" spans="7:13" ht="12.75">
      <c r="G208">
        <f>SUM(G206:G207)</f>
        <v>2291</v>
      </c>
      <c r="H208">
        <f aca="true" t="shared" si="5" ref="H208:M208">SUM(H206:H207)</f>
        <v>10</v>
      </c>
      <c r="I208">
        <f t="shared" si="5"/>
        <v>8</v>
      </c>
      <c r="J208">
        <f t="shared" si="5"/>
        <v>0</v>
      </c>
      <c r="K208">
        <f t="shared" si="5"/>
        <v>40</v>
      </c>
      <c r="L208">
        <f t="shared" si="5"/>
        <v>0</v>
      </c>
      <c r="M208">
        <f t="shared" si="5"/>
        <v>0</v>
      </c>
    </row>
    <row r="209" spans="7:11" ht="12.75">
      <c r="G209">
        <v>1284</v>
      </c>
      <c r="H209">
        <v>3</v>
      </c>
      <c r="I209">
        <v>4</v>
      </c>
      <c r="K209">
        <f aca="true" t="shared" si="6" ref="K209:K222">H209*I209</f>
        <v>12</v>
      </c>
    </row>
    <row r="210" spans="7:11" ht="12.75">
      <c r="G210">
        <v>892</v>
      </c>
      <c r="H210">
        <v>4</v>
      </c>
      <c r="I210">
        <v>3</v>
      </c>
      <c r="K210">
        <f>H210*I210</f>
        <v>12</v>
      </c>
    </row>
    <row r="211" spans="7:11" ht="12.75">
      <c r="G211">
        <v>554</v>
      </c>
      <c r="H211">
        <v>3</v>
      </c>
      <c r="I211">
        <v>2</v>
      </c>
      <c r="K211">
        <f>H211*I211</f>
        <v>6</v>
      </c>
    </row>
    <row r="212" spans="7:13" ht="12.75">
      <c r="G212">
        <v>1149</v>
      </c>
      <c r="H212">
        <v>5</v>
      </c>
      <c r="I212">
        <v>4</v>
      </c>
      <c r="K212">
        <f>H212*I212</f>
        <v>20</v>
      </c>
      <c r="M212">
        <v>800</v>
      </c>
    </row>
    <row r="213" spans="7:11" ht="12.75">
      <c r="G213">
        <v>908</v>
      </c>
      <c r="H213">
        <v>5</v>
      </c>
      <c r="I213">
        <v>3</v>
      </c>
      <c r="K213">
        <f t="shared" si="6"/>
        <v>15</v>
      </c>
    </row>
    <row r="214" spans="7:11" ht="12.75">
      <c r="G214">
        <v>1353</v>
      </c>
      <c r="H214">
        <v>5</v>
      </c>
      <c r="I214">
        <v>6</v>
      </c>
      <c r="K214">
        <f>H214*I214</f>
        <v>30</v>
      </c>
    </row>
    <row r="215" spans="7:11" ht="12.75">
      <c r="G215">
        <v>1639</v>
      </c>
      <c r="H215">
        <v>5</v>
      </c>
      <c r="I215">
        <v>6</v>
      </c>
      <c r="K215">
        <f>H215*I215</f>
        <v>30</v>
      </c>
    </row>
    <row r="216" spans="7:11" ht="12.75">
      <c r="G216">
        <v>1137</v>
      </c>
      <c r="H216">
        <v>5</v>
      </c>
      <c r="I216">
        <v>4</v>
      </c>
      <c r="K216">
        <f t="shared" si="6"/>
        <v>20</v>
      </c>
    </row>
    <row r="217" spans="7:11" ht="12.75">
      <c r="G217">
        <v>687</v>
      </c>
      <c r="H217">
        <v>3</v>
      </c>
      <c r="I217">
        <v>2</v>
      </c>
      <c r="K217">
        <f t="shared" si="6"/>
        <v>6</v>
      </c>
    </row>
    <row r="218" spans="7:11" ht="12.75">
      <c r="G218">
        <v>1153</v>
      </c>
      <c r="H218">
        <v>5</v>
      </c>
      <c r="I218">
        <v>4</v>
      </c>
      <c r="K218">
        <f>H218*I218</f>
        <v>20</v>
      </c>
    </row>
    <row r="219" spans="7:11" ht="12.75">
      <c r="G219">
        <v>770</v>
      </c>
      <c r="H219">
        <v>5</v>
      </c>
      <c r="I219">
        <v>3</v>
      </c>
      <c r="K219">
        <f>H219*I219</f>
        <v>15</v>
      </c>
    </row>
    <row r="220" spans="7:11" ht="12.75">
      <c r="G220">
        <v>975</v>
      </c>
      <c r="H220">
        <v>5</v>
      </c>
      <c r="I220">
        <v>4</v>
      </c>
      <c r="K220">
        <f t="shared" si="6"/>
        <v>20</v>
      </c>
    </row>
    <row r="221" spans="7:11" ht="12.75">
      <c r="G221">
        <v>972</v>
      </c>
      <c r="H221">
        <v>5</v>
      </c>
      <c r="I221">
        <v>4</v>
      </c>
      <c r="K221">
        <f t="shared" si="6"/>
        <v>20</v>
      </c>
    </row>
    <row r="222" spans="7:11" ht="12.75">
      <c r="G222">
        <v>905</v>
      </c>
      <c r="H222">
        <v>5</v>
      </c>
      <c r="I222">
        <v>3</v>
      </c>
      <c r="K222">
        <f t="shared" si="6"/>
        <v>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2012-05-16T12:36:31Z</cp:lastPrinted>
  <dcterms:created xsi:type="dcterms:W3CDTF">2011-12-26T09:11:53Z</dcterms:created>
  <dcterms:modified xsi:type="dcterms:W3CDTF">2012-07-19T08:55:11Z</dcterms:modified>
  <cp:category/>
  <cp:version/>
  <cp:contentType/>
  <cp:contentStatus/>
</cp:coreProperties>
</file>