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РЕВ 173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<sst xmlns="http://schemas.openxmlformats.org/spreadsheetml/2006/main" count="74" uniqueCount="60">
  <si>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гвс</t>
  </si>
  <si>
    <t>без ванн</t>
  </si>
  <si>
    <t>Революционная 173</t>
  </si>
  <si>
    <t>Революционная 193</t>
  </si>
  <si>
    <t>Революционная 195</t>
  </si>
  <si>
    <t>Революционная 197</t>
  </si>
  <si>
    <t>Революционная 201/1</t>
  </si>
  <si>
    <t>Революционная 201/2</t>
  </si>
  <si>
    <t>Революционная 201/3</t>
  </si>
  <si>
    <t>Революционная 201/4</t>
  </si>
  <si>
    <t>Революционная 207</t>
  </si>
  <si>
    <t>Революционная 209а</t>
  </si>
  <si>
    <t>Революционная 213</t>
  </si>
  <si>
    <t>Революционная 213/215</t>
  </si>
  <si>
    <t>Революционная 217</t>
  </si>
  <si>
    <t>Революционная 215</t>
  </si>
  <si>
    <t>всего</t>
  </si>
  <si>
    <t>с 01.01.2012</t>
  </si>
  <si>
    <t>с 01.07.2012</t>
  </si>
  <si>
    <t>Статьи доходов</t>
  </si>
  <si>
    <t>Сумма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</si>
  <si>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</si>
  <si>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</si>
  <si>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</si>
  <si>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</si>
  <si>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Ремонт розлива</t>
  </si>
  <si>
    <t>Ремонт мягкой кровли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</si>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</sst>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9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1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8" fontId="2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C44" sqref="C44"/>
    </sheetView>
  </sheetViews>
  <sheetFormatPr defaultColWidth="32.875" defaultRowHeight="12.75"/>
  <cols>
    <col min="1" max="1" width="54.875" style="0" customWidth="1"/>
    <col min="2" max="2" width="14.375" style="18" customWidth="1"/>
    <col min="3" max="3" width="16.125" style="18" customWidth="1"/>
    <col min="4" max="4" width="13.875" style="18" customWidth="1"/>
    <col min="5" max="13" width="20.00390625" style="0" hidden="1" customWidth="1"/>
    <col min="14" max="26" width="20.25390625" style="0" hidden="1" customWidth="1"/>
    <col min="27" max="29" width="20.00390625" style="0" hidden="1" customWidth="1"/>
    <col min="30" max="32" width="19.75390625" style="0" hidden="1" customWidth="1"/>
    <col min="33" max="33" width="18.75390625" style="13" hidden="1" customWidth="1"/>
    <col min="34" max="34" width="19.25390625" style="0" hidden="1" customWidth="1"/>
    <col min="35" max="35" width="18.375" style="0" hidden="1" customWidth="1"/>
    <col min="36" max="36" width="22.375" style="0" hidden="1" customWidth="1"/>
    <col min="37" max="37" width="18.75390625" style="13" hidden="1" customWidth="1"/>
    <col min="38" max="40" width="18.75390625" style="0" hidden="1" customWidth="1"/>
    <col min="41" max="16384" width="32.875" style="17" customWidth="1"/>
  </cols>
  <sheetData>
    <row r="1" ht="12.75">
      <c r="A1" s="19"/>
    </row>
    <row r="2" ht="12.75">
      <c r="A2" s="22" t="s">
        <v>55</v>
      </c>
    </row>
    <row r="3" ht="12.75">
      <c r="A3" s="23" t="s">
        <v>56</v>
      </c>
    </row>
    <row r="4" spans="1:37" ht="12.75">
      <c r="A4" s="24"/>
      <c r="AG4" s="13" t="s">
        <v>1</v>
      </c>
      <c r="AK4" s="13" t="s">
        <v>0</v>
      </c>
    </row>
    <row r="5" spans="1:38" ht="13.5" customHeight="1">
      <c r="A5" s="19"/>
      <c r="B5" s="28" t="s">
        <v>2</v>
      </c>
      <c r="C5" s="28"/>
      <c r="D5" s="28"/>
      <c r="E5" t="s">
        <v>3</v>
      </c>
      <c r="H5" t="s">
        <v>4</v>
      </c>
      <c r="K5" t="s">
        <v>5</v>
      </c>
      <c r="N5" t="s">
        <v>6</v>
      </c>
      <c r="Q5" t="s">
        <v>7</v>
      </c>
      <c r="U5" t="s">
        <v>8</v>
      </c>
      <c r="X5" t="s">
        <v>9</v>
      </c>
      <c r="AA5" t="s">
        <v>10</v>
      </c>
      <c r="AD5" t="s">
        <v>11</v>
      </c>
      <c r="AG5" s="13" t="s">
        <v>12</v>
      </c>
      <c r="AH5" t="s">
        <v>13</v>
      </c>
      <c r="AK5" s="13" t="s">
        <v>14</v>
      </c>
      <c r="AL5" t="s">
        <v>15</v>
      </c>
    </row>
    <row r="6" spans="1:4" ht="12.75">
      <c r="A6" s="19"/>
      <c r="B6" s="12" t="s">
        <v>16</v>
      </c>
      <c r="C6" s="12" t="s">
        <v>17</v>
      </c>
      <c r="D6" s="12" t="s">
        <v>18</v>
      </c>
    </row>
    <row r="7" spans="1:38" ht="12.75">
      <c r="A7" s="5" t="s">
        <v>19</v>
      </c>
      <c r="B7" s="27" t="s">
        <v>58</v>
      </c>
      <c r="C7" s="27" t="s">
        <v>58</v>
      </c>
      <c r="D7" s="27" t="s">
        <v>58</v>
      </c>
      <c r="E7" t="s">
        <v>20</v>
      </c>
      <c r="H7" t="s">
        <v>20</v>
      </c>
      <c r="K7" t="s">
        <v>20</v>
      </c>
      <c r="N7" t="s">
        <v>20</v>
      </c>
      <c r="Q7" t="s">
        <v>20</v>
      </c>
      <c r="U7" t="s">
        <v>20</v>
      </c>
      <c r="X7" t="s">
        <v>20</v>
      </c>
      <c r="AA7" t="s">
        <v>20</v>
      </c>
      <c r="AD7" t="s">
        <v>20</v>
      </c>
      <c r="AG7" s="13" t="s">
        <v>20</v>
      </c>
      <c r="AH7" t="s">
        <v>20</v>
      </c>
      <c r="AK7" s="13" t="s">
        <v>20</v>
      </c>
      <c r="AL7" t="s">
        <v>20</v>
      </c>
    </row>
    <row r="8" spans="1:40" ht="12.75">
      <c r="A8" s="7" t="s">
        <v>21</v>
      </c>
      <c r="B8" s="25">
        <v>740541.4506000001</v>
      </c>
      <c r="C8" s="25">
        <v>352638.786</v>
      </c>
      <c r="D8" s="25">
        <v>387902.6646000001</v>
      </c>
      <c r="E8" s="1" t="e">
        <f>F8+G8</f>
        <v>#REF!</v>
      </c>
      <c r="F8" s="1" t="e">
        <f>#REF!*#REF!*6</f>
        <v>#REF!</v>
      </c>
      <c r="G8" s="1" t="e">
        <f>F8*1.1</f>
        <v>#REF!</v>
      </c>
      <c r="H8" s="1" t="e">
        <f>I8+J8</f>
        <v>#REF!</v>
      </c>
      <c r="I8" s="1" t="e">
        <f>#REF!*#REF!*6</f>
        <v>#REF!</v>
      </c>
      <c r="J8" s="1" t="e">
        <f>I8*1.1</f>
        <v>#REF!</v>
      </c>
      <c r="K8" s="1" t="e">
        <f>L8+M8</f>
        <v>#REF!</v>
      </c>
      <c r="L8" s="1" t="e">
        <f>#REF!*#REF!*6</f>
        <v>#REF!</v>
      </c>
      <c r="M8" s="1" t="e">
        <f>L8*1.1</f>
        <v>#REF!</v>
      </c>
      <c r="N8" s="1" t="e">
        <f>O8+P8</f>
        <v>#REF!</v>
      </c>
      <c r="O8" s="1" t="e">
        <f>#REF!*#REF!*6</f>
        <v>#REF!</v>
      </c>
      <c r="P8" s="1" t="e">
        <f>O8*1.1</f>
        <v>#REF!</v>
      </c>
      <c r="Q8" s="1" t="e">
        <f>R8+S8</f>
        <v>#REF!</v>
      </c>
      <c r="R8" s="1" t="e">
        <f>#REF!*#REF!*6</f>
        <v>#REF!</v>
      </c>
      <c r="S8" s="1" t="e">
        <f>R8*1.1</f>
        <v>#REF!</v>
      </c>
      <c r="T8" s="1"/>
      <c r="U8" s="1" t="e">
        <f>V8+W8</f>
        <v>#REF!</v>
      </c>
      <c r="V8" s="1" t="e">
        <f>#REF!*#REF!*6</f>
        <v>#REF!</v>
      </c>
      <c r="W8" s="1" t="e">
        <f>V8*1.1</f>
        <v>#REF!</v>
      </c>
      <c r="X8" s="1" t="e">
        <f>Y8+Z8</f>
        <v>#REF!</v>
      </c>
      <c r="Y8" s="1" t="e">
        <f>#REF!*#REF!*6</f>
        <v>#REF!</v>
      </c>
      <c r="Z8" s="1" t="e">
        <f>Y8*1.1</f>
        <v>#REF!</v>
      </c>
      <c r="AA8" s="1" t="e">
        <f>AB8+AC8</f>
        <v>#REF!</v>
      </c>
      <c r="AB8" s="1" t="e">
        <f>#REF!*#REF!*6</f>
        <v>#REF!</v>
      </c>
      <c r="AC8" s="1" t="e">
        <f>AB8*1.1</f>
        <v>#REF!</v>
      </c>
      <c r="AD8" s="1" t="e">
        <f>AE8+AF8</f>
        <v>#REF!</v>
      </c>
      <c r="AE8" s="1" t="e">
        <f>#REF!*#REF!*6</f>
        <v>#REF!</v>
      </c>
      <c r="AF8" s="1" t="e">
        <f>AE8*1.1</f>
        <v>#REF!</v>
      </c>
      <c r="AG8" s="14" t="e">
        <f>#REF!/2+#REF!/2*1.1</f>
        <v>#REF!</v>
      </c>
      <c r="AH8" s="1" t="e">
        <f>AI8+AJ8</f>
        <v>#REF!</v>
      </c>
      <c r="AI8" s="1" t="e">
        <f>#REF!*#REF!*6</f>
        <v>#REF!</v>
      </c>
      <c r="AJ8" s="1" t="e">
        <f>AI8*1.1</f>
        <v>#REF!</v>
      </c>
      <c r="AK8" s="14" t="e">
        <f>#REF!/2+#REF!/2*1.1</f>
        <v>#REF!</v>
      </c>
      <c r="AL8" s="1" t="e">
        <f>AM8+AN8</f>
        <v>#REF!</v>
      </c>
      <c r="AM8" s="1" t="e">
        <f>#REF!*#REF!*6</f>
        <v>#REF!</v>
      </c>
      <c r="AN8" s="1" t="e">
        <f>AM8*1.1</f>
        <v>#REF!</v>
      </c>
    </row>
    <row r="9" spans="1:40" ht="12.75">
      <c r="A9" s="7" t="s">
        <v>57</v>
      </c>
      <c r="B9" s="25">
        <v>872929.7198391592</v>
      </c>
      <c r="C9" s="25">
        <v>418832.92061957956</v>
      </c>
      <c r="D9" s="25">
        <v>454096.7992195796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4"/>
      <c r="AH9" s="1"/>
      <c r="AI9" s="1"/>
      <c r="AJ9" s="1"/>
      <c r="AK9" s="14"/>
      <c r="AL9" s="1"/>
      <c r="AM9" s="1"/>
      <c r="AN9" s="1"/>
    </row>
    <row r="10" spans="1:40" ht="12.75">
      <c r="A10" s="5" t="s">
        <v>22</v>
      </c>
      <c r="B10" s="26"/>
      <c r="C10" s="26"/>
      <c r="D10" s="26"/>
      <c r="E10" s="2">
        <v>-95820.18873383626</v>
      </c>
      <c r="F10" s="2"/>
      <c r="G10" s="2"/>
      <c r="H10" s="2">
        <v>-120773.43487638619</v>
      </c>
      <c r="I10" s="2"/>
      <c r="J10" s="2"/>
      <c r="K10" s="2">
        <v>-155619.32365623844</v>
      </c>
      <c r="L10" s="2"/>
      <c r="M10" s="2"/>
      <c r="N10" s="2">
        <v>-114491.45431441543</v>
      </c>
      <c r="O10" s="2"/>
      <c r="P10" s="2"/>
      <c r="Q10" s="2">
        <v>-91388.92153067054</v>
      </c>
      <c r="R10" s="2"/>
      <c r="S10" s="2"/>
      <c r="T10" s="2"/>
      <c r="U10" s="2">
        <v>-166065.165528215</v>
      </c>
      <c r="V10" s="2"/>
      <c r="W10" s="2"/>
      <c r="X10" s="2">
        <v>-146195.31619380275</v>
      </c>
      <c r="Y10" s="2"/>
      <c r="Z10" s="2"/>
      <c r="AA10" s="2">
        <v>-130049.60431959179</v>
      </c>
      <c r="AB10" s="2"/>
      <c r="AC10" s="2"/>
      <c r="AD10" s="2">
        <v>-121538.21684975858</v>
      </c>
      <c r="AE10" s="2"/>
      <c r="AF10" s="2"/>
      <c r="AG10" s="15">
        <v>-58390.91153748159</v>
      </c>
      <c r="AH10" s="2">
        <v>-164134.7452676467</v>
      </c>
      <c r="AI10" s="2"/>
      <c r="AJ10" s="2"/>
      <c r="AK10" s="15">
        <v>-276434.183675943</v>
      </c>
      <c r="AL10" s="2">
        <v>-144180.4602505747</v>
      </c>
      <c r="AM10" s="2"/>
      <c r="AN10" s="2"/>
    </row>
    <row r="11" spans="1:40" ht="12.75">
      <c r="A11" s="7" t="s">
        <v>23</v>
      </c>
      <c r="B11" s="25">
        <v>132388.26923915907</v>
      </c>
      <c r="C11" s="25">
        <v>66194.13461957953</v>
      </c>
      <c r="D11" s="25">
        <v>66194.13461957953</v>
      </c>
      <c r="E11" s="1">
        <f>E10</f>
        <v>-95820.18873383626</v>
      </c>
      <c r="F11" s="1"/>
      <c r="G11" s="1"/>
      <c r="H11" s="1">
        <f>H10</f>
        <v>-120773.43487638619</v>
      </c>
      <c r="I11" s="1"/>
      <c r="J11" s="1"/>
      <c r="K11" s="1">
        <f>K10</f>
        <v>-155619.32365623844</v>
      </c>
      <c r="L11" s="1"/>
      <c r="M11" s="1"/>
      <c r="N11" s="1">
        <f>N10</f>
        <v>-114491.45431441543</v>
      </c>
      <c r="O11" s="1"/>
      <c r="P11" s="1"/>
      <c r="Q11" s="1">
        <f>Q10</f>
        <v>-91388.92153067054</v>
      </c>
      <c r="R11" s="1"/>
      <c r="S11" s="1"/>
      <c r="T11" s="1"/>
      <c r="U11" s="1">
        <f>U10</f>
        <v>-166065.165528215</v>
      </c>
      <c r="V11" s="1"/>
      <c r="W11" s="1"/>
      <c r="X11" s="1">
        <f>X10</f>
        <v>-146195.31619380275</v>
      </c>
      <c r="Y11" s="1"/>
      <c r="Z11" s="1"/>
      <c r="AA11" s="1">
        <f>AA10</f>
        <v>-130049.60431959179</v>
      </c>
      <c r="AB11" s="1"/>
      <c r="AC11" s="1"/>
      <c r="AD11" s="1">
        <f>AD10</f>
        <v>-121538.21684975858</v>
      </c>
      <c r="AE11" s="1"/>
      <c r="AF11" s="1"/>
      <c r="AG11" s="14">
        <f>AG10/2</f>
        <v>-29195.455768740794</v>
      </c>
      <c r="AH11" s="1">
        <f>AH10</f>
        <v>-164134.7452676467</v>
      </c>
      <c r="AI11" s="1"/>
      <c r="AJ11" s="1"/>
      <c r="AK11" s="14">
        <f>AK10/2</f>
        <v>-138217.0918379715</v>
      </c>
      <c r="AL11" s="1">
        <f>AL10</f>
        <v>-144180.4602505747</v>
      </c>
      <c r="AM11" s="1"/>
      <c r="AN11" s="1"/>
    </row>
    <row r="12" spans="1:40" ht="12.75">
      <c r="A12" s="5" t="s">
        <v>24</v>
      </c>
      <c r="B12" s="25">
        <v>400385.2154237288</v>
      </c>
      <c r="C12" s="25">
        <v>193788.28491525425</v>
      </c>
      <c r="D12" s="25">
        <v>206596.9305084746</v>
      </c>
      <c r="E12" s="1" t="e">
        <f>E13+#REF!+E14+#REF!+E15+#REF!+#REF!+E16+E17+E18+#REF!+E19+#REF!+#REF!</f>
        <v>#REF!</v>
      </c>
      <c r="F12" s="1" t="e">
        <f>F13+#REF!+F14+#REF!+F15+#REF!+#REF!+F16+F17+F18+#REF!+F19+#REF!+#REF!</f>
        <v>#REF!</v>
      </c>
      <c r="G12" s="1" t="e">
        <f>G13+#REF!+G14+#REF!+G15+#REF!+#REF!+G16+G17+G18+#REF!+G19+#REF!+#REF!</f>
        <v>#REF!</v>
      </c>
      <c r="H12" s="1" t="e">
        <f>H13+#REF!+H14+#REF!+H15+#REF!+#REF!+H16+H17+H18+#REF!+H19+#REF!+#REF!</f>
        <v>#REF!</v>
      </c>
      <c r="I12" s="1" t="e">
        <f>I13+#REF!+I14+#REF!+I15+#REF!+#REF!+I16+I17+I18+#REF!+I19+#REF!+#REF!</f>
        <v>#REF!</v>
      </c>
      <c r="J12" s="1" t="e">
        <f>J13+#REF!+J14+#REF!+J15+#REF!+#REF!+J16+J17+J18+#REF!+J19+#REF!+#REF!</f>
        <v>#REF!</v>
      </c>
      <c r="K12" s="1" t="e">
        <f>K13+#REF!+K14+#REF!+K15+#REF!+#REF!+K16+K17+K18+#REF!+K19+#REF!+#REF!</f>
        <v>#REF!</v>
      </c>
      <c r="L12" s="1" t="e">
        <f>L13+#REF!+L14+#REF!+L15+#REF!+#REF!+L16+L17+L18+#REF!+L19+#REF!+#REF!</f>
        <v>#REF!</v>
      </c>
      <c r="M12" s="1" t="e">
        <f>M13+#REF!+M14+#REF!+M15+#REF!+#REF!+M16+M17+M18+#REF!+M19+#REF!+#REF!</f>
        <v>#REF!</v>
      </c>
      <c r="N12" s="1" t="e">
        <f>N13+#REF!+N14+#REF!+N15+#REF!+#REF!+N16+N17+N18+#REF!+N19+#REF!+#REF!</f>
        <v>#REF!</v>
      </c>
      <c r="O12" s="1" t="e">
        <f>O13+#REF!+O14+#REF!+O15+#REF!+#REF!+O16+O17+O18+#REF!+O19+#REF!+#REF!</f>
        <v>#REF!</v>
      </c>
      <c r="P12" s="1" t="e">
        <f>P13+#REF!+P14+#REF!+P15+#REF!+#REF!+P16+P17+P18+#REF!+P19+#REF!+#REF!</f>
        <v>#REF!</v>
      </c>
      <c r="Q12" s="1" t="e">
        <f>Q13+#REF!+Q14+#REF!+Q15+#REF!+#REF!+Q16+Q17+Q18+#REF!+Q19+#REF!+#REF!</f>
        <v>#REF!</v>
      </c>
      <c r="R12" s="1" t="e">
        <f>R13+#REF!+R14+#REF!+R15+#REF!+#REF!+R16+R17+R18+#REF!+R19+#REF!+#REF!</f>
        <v>#REF!</v>
      </c>
      <c r="S12" s="1" t="e">
        <f>S13+#REF!+S14+#REF!+S15+#REF!+#REF!+S16+S17+S18+#REF!+S19+#REF!+#REF!</f>
        <v>#REF!</v>
      </c>
      <c r="T12" s="1"/>
      <c r="U12" s="1" t="e">
        <f>U13+#REF!+U14+#REF!+U15+#REF!+#REF!+U16+U17+U18+#REF!+U19+#REF!+#REF!</f>
        <v>#REF!</v>
      </c>
      <c r="V12" s="1" t="e">
        <f>V13+#REF!+V14+#REF!+V15+#REF!+#REF!+V16+V17+V18+#REF!+V19+#REF!+#REF!</f>
        <v>#REF!</v>
      </c>
      <c r="W12" s="1" t="e">
        <f>W13+#REF!+W14+#REF!+W15+#REF!+#REF!+W16+W17+W18+#REF!+W19+#REF!+#REF!</f>
        <v>#REF!</v>
      </c>
      <c r="X12" s="1" t="e">
        <f>X13+#REF!+X14+#REF!+X15+#REF!+#REF!+X16+X17+X18+#REF!+X19+#REF!+#REF!</f>
        <v>#REF!</v>
      </c>
      <c r="Y12" s="1" t="e">
        <f>Y13+#REF!+Y14+#REF!+Y15+#REF!+#REF!+Y16+Y17+Y18+#REF!+Y19+#REF!+#REF!</f>
        <v>#REF!</v>
      </c>
      <c r="Z12" s="1" t="e">
        <f>Z13+#REF!+Z14+#REF!+Z15+#REF!+#REF!+Z16+Z17+Z18+#REF!+Z19+#REF!+#REF!</f>
        <v>#REF!</v>
      </c>
      <c r="AA12" s="1" t="e">
        <f>AA13+#REF!+AA14+#REF!+AA15+#REF!+#REF!+AA16+AA17+AA18+#REF!+AA19+#REF!+#REF!</f>
        <v>#REF!</v>
      </c>
      <c r="AB12" s="1" t="e">
        <f>AB13+#REF!+AB14+#REF!+AB15+#REF!+#REF!+AB16+AB17+AB18+#REF!+AB19+#REF!+#REF!</f>
        <v>#REF!</v>
      </c>
      <c r="AC12" s="1" t="e">
        <f>AC13+#REF!+AC14+#REF!+AC15+#REF!+#REF!+AC16+AC17+AC18+#REF!+AC19+#REF!+#REF!</f>
        <v>#REF!</v>
      </c>
      <c r="AD12" s="1" t="e">
        <f>AD13+#REF!+AD14+#REF!+AD15+#REF!+#REF!+AD16+AD17+AD18+#REF!+AD19+#REF!+#REF!</f>
        <v>#REF!</v>
      </c>
      <c r="AE12" s="1" t="e">
        <f>AE13+#REF!+AE14+#REF!+AE15+#REF!+#REF!+AE16+AE17+AE18+#REF!+AE19+#REF!+#REF!</f>
        <v>#REF!</v>
      </c>
      <c r="AF12" s="1" t="e">
        <f>AF13+#REF!+AF14+#REF!+AF15+#REF!+#REF!+AF16+AF17+AF18+#REF!+AF19+#REF!+#REF!</f>
        <v>#REF!</v>
      </c>
      <c r="AG12" s="14" t="e">
        <f>AG13+#REF!+AG14+#REF!+AG15+#REF!+#REF!+AG16+AG17+AG18+#REF!+AG19+#REF!+#REF!</f>
        <v>#REF!</v>
      </c>
      <c r="AH12" s="1" t="e">
        <f>AH13+#REF!+AH14+#REF!+AH15+#REF!+#REF!+AH16+AH17+AH18+#REF!+AH19+#REF!+#REF!</f>
        <v>#REF!</v>
      </c>
      <c r="AI12" s="1" t="e">
        <f>AI13+#REF!+AI14+#REF!+AI15+#REF!+#REF!+AI16+AI17+AI18+#REF!+AI19+#REF!+#REF!</f>
        <v>#REF!</v>
      </c>
      <c r="AJ12" s="1" t="e">
        <f>AJ13+#REF!+AJ14+#REF!+AJ15+#REF!+#REF!+AJ16+AJ17+AJ18+#REF!+AJ19+#REF!+#REF!</f>
        <v>#REF!</v>
      </c>
      <c r="AK12" s="14" t="e">
        <f>AK13+#REF!+AK14+#REF!+AK15+#REF!+#REF!+AK16+AK17+AK18+#REF!+AK19+#REF!+#REF!</f>
        <v>#REF!</v>
      </c>
      <c r="AL12" s="1" t="e">
        <f>AL13+#REF!+AL14+#REF!+AL15+#REF!+#REF!+AL16+AL17+AL18+#REF!+AL19+#REF!+#REF!</f>
        <v>#REF!</v>
      </c>
      <c r="AM12" s="1" t="e">
        <f>AM13+#REF!+AM14+#REF!+AM15+#REF!+#REF!+AM16+AM17+AM18+#REF!+AM19+#REF!+#REF!</f>
        <v>#REF!</v>
      </c>
      <c r="AN12" s="1" t="e">
        <f>AN13+#REF!+AN14+#REF!+AN15+#REF!+#REF!+AN16+AN17+AN18+#REF!+AN19+#REF!+#REF!</f>
        <v>#REF!</v>
      </c>
    </row>
    <row r="13" spans="1:40" ht="12.75">
      <c r="A13" s="7" t="s">
        <v>25</v>
      </c>
      <c r="B13" s="25">
        <v>119000</v>
      </c>
      <c r="C13" s="25">
        <v>59500</v>
      </c>
      <c r="D13" s="25">
        <v>59500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4"/>
      <c r="AH13" s="1"/>
      <c r="AI13" s="1"/>
      <c r="AJ13" s="1"/>
      <c r="AK13" s="14"/>
      <c r="AL13" s="1"/>
      <c r="AM13" s="1"/>
      <c r="AN13" s="1"/>
    </row>
    <row r="14" spans="1:40" ht="12.75">
      <c r="A14" s="7" t="s">
        <v>26</v>
      </c>
      <c r="B14" s="25">
        <v>133300</v>
      </c>
      <c r="C14" s="25">
        <v>66650</v>
      </c>
      <c r="D14" s="25">
        <v>66650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v>6941.96</v>
      </c>
      <c r="Y14" s="1"/>
      <c r="Z14" s="1">
        <v>6941.96</v>
      </c>
      <c r="AA14" s="1"/>
      <c r="AB14" s="1"/>
      <c r="AC14" s="1"/>
      <c r="AD14" s="1"/>
      <c r="AE14" s="1"/>
      <c r="AF14" s="1"/>
      <c r="AG14" s="14"/>
      <c r="AH14" s="1"/>
      <c r="AI14" s="1"/>
      <c r="AJ14" s="1"/>
      <c r="AK14" s="14"/>
      <c r="AL14" s="1"/>
      <c r="AM14" s="1"/>
      <c r="AN14" s="1"/>
    </row>
    <row r="15" spans="1:40" ht="12.75">
      <c r="A15" s="7" t="s">
        <v>27</v>
      </c>
      <c r="B15" s="25">
        <v>1000</v>
      </c>
      <c r="C15" s="25">
        <v>500</v>
      </c>
      <c r="D15" s="25">
        <v>500</v>
      </c>
      <c r="E15" s="1">
        <v>5052.59</v>
      </c>
      <c r="F15" s="1">
        <v>5052.59</v>
      </c>
      <c r="G15" s="1"/>
      <c r="H15" s="1">
        <v>4836.33</v>
      </c>
      <c r="I15" s="1">
        <v>4836.33</v>
      </c>
      <c r="J15" s="1"/>
      <c r="K15" s="1">
        <v>5233.46</v>
      </c>
      <c r="L15" s="1">
        <v>5233.46</v>
      </c>
      <c r="M15" s="1"/>
      <c r="N15" s="1">
        <v>3420.81</v>
      </c>
      <c r="O15" s="1">
        <v>3420.81</v>
      </c>
      <c r="P15" s="1"/>
      <c r="Q15" s="1">
        <f>R15+S15</f>
        <v>3416.88</v>
      </c>
      <c r="R15" s="1"/>
      <c r="S15" s="1">
        <v>3416.88</v>
      </c>
      <c r="T15" s="1"/>
      <c r="U15" s="1">
        <f>V15+W15</f>
        <v>9106.44</v>
      </c>
      <c r="V15" s="1"/>
      <c r="W15" s="1">
        <v>9106.44</v>
      </c>
      <c r="X15" s="1">
        <v>0</v>
      </c>
      <c r="Y15" s="1"/>
      <c r="Z15" s="1"/>
      <c r="AA15" s="1">
        <f>AB15+AC15</f>
        <v>5174.47</v>
      </c>
      <c r="AB15" s="1"/>
      <c r="AC15" s="1">
        <v>5174.47</v>
      </c>
      <c r="AD15" s="1">
        <f>AE15+AF15</f>
        <v>5091.91</v>
      </c>
      <c r="AE15" s="1"/>
      <c r="AF15" s="1">
        <v>5091.91</v>
      </c>
      <c r="AG15" s="14">
        <v>4128.570338983051</v>
      </c>
      <c r="AH15" s="1">
        <f>AI15+AJ15</f>
        <v>6385.52</v>
      </c>
      <c r="AI15" s="1"/>
      <c r="AJ15" s="1">
        <v>6385.52</v>
      </c>
      <c r="AK15" s="14">
        <v>6896.6830508474595</v>
      </c>
      <c r="AL15" s="1">
        <f>AM15+AN15</f>
        <v>2823.16</v>
      </c>
      <c r="AM15" s="1"/>
      <c r="AN15" s="1">
        <v>2823.16</v>
      </c>
    </row>
    <row r="16" spans="1:40" ht="12.75">
      <c r="A16" s="7" t="s">
        <v>28</v>
      </c>
      <c r="B16" s="25">
        <v>121824.02542372882</v>
      </c>
      <c r="C16" s="25">
        <v>54507.69491525424</v>
      </c>
      <c r="D16" s="25">
        <v>67316.33050847458</v>
      </c>
      <c r="E16" s="1" t="e">
        <f>#REF!+#REF!+#REF!+#REF!</f>
        <v>#REF!</v>
      </c>
      <c r="F16" s="1" t="e">
        <f>#REF!+#REF!+#REF!+#REF!</f>
        <v>#REF!</v>
      </c>
      <c r="G16" s="1" t="e">
        <f>#REF!+#REF!+#REF!+#REF!</f>
        <v>#REF!</v>
      </c>
      <c r="H16" s="1" t="e">
        <f>#REF!+#REF!+#REF!+#REF!</f>
        <v>#REF!</v>
      </c>
      <c r="I16" s="1" t="e">
        <f>#REF!+#REF!+#REF!+#REF!</f>
        <v>#REF!</v>
      </c>
      <c r="J16" s="1" t="e">
        <f>#REF!+#REF!+#REF!+#REF!</f>
        <v>#REF!</v>
      </c>
      <c r="K16" s="1" t="e">
        <f>#REF!+#REF!+#REF!+#REF!</f>
        <v>#REF!</v>
      </c>
      <c r="L16" s="1" t="e">
        <f>#REF!+#REF!+#REF!+#REF!</f>
        <v>#REF!</v>
      </c>
      <c r="M16" s="1" t="e">
        <f>#REF!+#REF!+#REF!+#REF!</f>
        <v>#REF!</v>
      </c>
      <c r="N16" s="1" t="e">
        <f>#REF!+#REF!+#REF!+#REF!</f>
        <v>#REF!</v>
      </c>
      <c r="O16" s="1" t="e">
        <f>#REF!+#REF!+#REF!+#REF!</f>
        <v>#REF!</v>
      </c>
      <c r="P16" s="1" t="e">
        <f>#REF!+#REF!+#REF!+#REF!</f>
        <v>#REF!</v>
      </c>
      <c r="Q16" s="1" t="e">
        <f>#REF!+#REF!+#REF!+#REF!</f>
        <v>#REF!</v>
      </c>
      <c r="R16" s="1" t="e">
        <f>#REF!+#REF!+#REF!+#REF!</f>
        <v>#REF!</v>
      </c>
      <c r="S16" s="1" t="e">
        <f>#REF!+#REF!+#REF!+#REF!</f>
        <v>#REF!</v>
      </c>
      <c r="T16" s="1"/>
      <c r="U16" s="1" t="e">
        <f>#REF!+#REF!+#REF!+#REF!</f>
        <v>#REF!</v>
      </c>
      <c r="V16" s="1" t="e">
        <f>#REF!+#REF!+#REF!+#REF!</f>
        <v>#REF!</v>
      </c>
      <c r="W16" s="1" t="e">
        <f>#REF!+#REF!+#REF!+#REF!</f>
        <v>#REF!</v>
      </c>
      <c r="X16" s="1" t="e">
        <f>#REF!+#REF!+#REF!+#REF!</f>
        <v>#REF!</v>
      </c>
      <c r="Y16" s="1" t="e">
        <f>#REF!+#REF!+#REF!+#REF!</f>
        <v>#REF!</v>
      </c>
      <c r="Z16" s="1" t="e">
        <f>#REF!+#REF!+#REF!+#REF!</f>
        <v>#REF!</v>
      </c>
      <c r="AA16" s="1" t="e">
        <f>#REF!+#REF!+#REF!+#REF!</f>
        <v>#REF!</v>
      </c>
      <c r="AB16" s="1" t="e">
        <f>#REF!+#REF!+#REF!+#REF!</f>
        <v>#REF!</v>
      </c>
      <c r="AC16" s="1" t="e">
        <f>#REF!+#REF!+#REF!+#REF!</f>
        <v>#REF!</v>
      </c>
      <c r="AD16" s="1" t="e">
        <f>#REF!+#REF!+#REF!+#REF!</f>
        <v>#REF!</v>
      </c>
      <c r="AE16" s="1" t="e">
        <f>#REF!+#REF!+#REF!+#REF!</f>
        <v>#REF!</v>
      </c>
      <c r="AF16" s="1" t="e">
        <f>#REF!+#REF!+#REF!+#REF!</f>
        <v>#REF!</v>
      </c>
      <c r="AG16" s="14" t="e">
        <f>#REF!+#REF!+#REF!+#REF!</f>
        <v>#REF!</v>
      </c>
      <c r="AH16" s="1" t="e">
        <f>#REF!+#REF!+#REF!+#REF!</f>
        <v>#REF!</v>
      </c>
      <c r="AI16" s="1" t="e">
        <f>#REF!+#REF!+#REF!+#REF!</f>
        <v>#REF!</v>
      </c>
      <c r="AJ16" s="1" t="e">
        <f>#REF!+#REF!+#REF!+#REF!</f>
        <v>#REF!</v>
      </c>
      <c r="AK16" s="14" t="e">
        <f>#REF!+#REF!+#REF!+#REF!</f>
        <v>#REF!</v>
      </c>
      <c r="AL16" s="1" t="e">
        <f>#REF!+#REF!+#REF!+#REF!</f>
        <v>#REF!</v>
      </c>
      <c r="AM16" s="1" t="e">
        <f>#REF!+#REF!+#REF!+#REF!</f>
        <v>#REF!</v>
      </c>
      <c r="AN16" s="1" t="e">
        <f>#REF!+#REF!+#REF!+#REF!</f>
        <v>#REF!</v>
      </c>
    </row>
    <row r="17" spans="1:40" ht="12.75">
      <c r="A17" s="7" t="s">
        <v>29</v>
      </c>
      <c r="B17" s="25">
        <v>8990</v>
      </c>
      <c r="C17" s="25">
        <v>4495</v>
      </c>
      <c r="D17" s="25">
        <v>4495</v>
      </c>
      <c r="E17" s="1" t="e">
        <f>#REF!+#REF!</f>
        <v>#REF!</v>
      </c>
      <c r="F17" s="1" t="e">
        <f>#REF!+#REF!</f>
        <v>#REF!</v>
      </c>
      <c r="G17" s="1" t="e">
        <f>#REF!+#REF!</f>
        <v>#REF!</v>
      </c>
      <c r="H17" s="1" t="e">
        <f>#REF!+#REF!</f>
        <v>#REF!</v>
      </c>
      <c r="I17" s="1" t="e">
        <f>#REF!+#REF!</f>
        <v>#REF!</v>
      </c>
      <c r="J17" s="1" t="e">
        <f>#REF!+#REF!</f>
        <v>#REF!</v>
      </c>
      <c r="K17" s="1" t="e">
        <f>#REF!+#REF!</f>
        <v>#REF!</v>
      </c>
      <c r="L17" s="1" t="e">
        <f>#REF!+#REF!</f>
        <v>#REF!</v>
      </c>
      <c r="M17" s="1" t="e">
        <f>#REF!+#REF!</f>
        <v>#REF!</v>
      </c>
      <c r="N17" s="1" t="e">
        <f>#REF!+#REF!</f>
        <v>#REF!</v>
      </c>
      <c r="O17" s="1" t="e">
        <f>#REF!+#REF!</f>
        <v>#REF!</v>
      </c>
      <c r="P17" s="1" t="e">
        <f>#REF!+#REF!</f>
        <v>#REF!</v>
      </c>
      <c r="Q17" s="1" t="e">
        <f>#REF!+#REF!</f>
        <v>#REF!</v>
      </c>
      <c r="R17" s="1" t="e">
        <f>#REF!+#REF!</f>
        <v>#REF!</v>
      </c>
      <c r="S17" s="1" t="e">
        <f>#REF!+#REF!</f>
        <v>#REF!</v>
      </c>
      <c r="T17" s="1"/>
      <c r="U17" s="1" t="e">
        <f>#REF!+#REF!</f>
        <v>#REF!</v>
      </c>
      <c r="V17" s="1" t="e">
        <f>#REF!+#REF!</f>
        <v>#REF!</v>
      </c>
      <c r="W17" s="1" t="e">
        <f>#REF!+#REF!</f>
        <v>#REF!</v>
      </c>
      <c r="X17" s="1" t="e">
        <f>#REF!+#REF!</f>
        <v>#REF!</v>
      </c>
      <c r="Y17" s="1" t="e">
        <f>#REF!+#REF!</f>
        <v>#REF!</v>
      </c>
      <c r="Z17" s="1" t="e">
        <f>#REF!+#REF!</f>
        <v>#REF!</v>
      </c>
      <c r="AA17" s="1" t="e">
        <f>#REF!+#REF!</f>
        <v>#REF!</v>
      </c>
      <c r="AB17" s="1" t="e">
        <f>#REF!+#REF!</f>
        <v>#REF!</v>
      </c>
      <c r="AC17" s="1" t="e">
        <f>#REF!+#REF!</f>
        <v>#REF!</v>
      </c>
      <c r="AD17" s="1" t="e">
        <f>#REF!+#REF!</f>
        <v>#REF!</v>
      </c>
      <c r="AE17" s="1" t="e">
        <f>#REF!+#REF!</f>
        <v>#REF!</v>
      </c>
      <c r="AF17" s="1" t="e">
        <f>#REF!+#REF!</f>
        <v>#REF!</v>
      </c>
      <c r="AG17" s="14" t="e">
        <f>#REF!+#REF!</f>
        <v>#REF!</v>
      </c>
      <c r="AH17" s="1" t="e">
        <f>#REF!+#REF!</f>
        <v>#REF!</v>
      </c>
      <c r="AI17" s="1" t="e">
        <f>#REF!+#REF!</f>
        <v>#REF!</v>
      </c>
      <c r="AJ17" s="1" t="e">
        <f>#REF!+#REF!</f>
        <v>#REF!</v>
      </c>
      <c r="AK17" s="14" t="e">
        <f>#REF!+#REF!</f>
        <v>#REF!</v>
      </c>
      <c r="AL17" s="1" t="e">
        <f>#REF!+#REF!</f>
        <v>#REF!</v>
      </c>
      <c r="AM17" s="1"/>
      <c r="AN17" s="1"/>
    </row>
    <row r="18" spans="1:40" ht="12.75">
      <c r="A18" s="7" t="s">
        <v>30</v>
      </c>
      <c r="B18" s="25">
        <v>15000</v>
      </c>
      <c r="C18" s="25">
        <v>7500</v>
      </c>
      <c r="D18" s="25">
        <v>7500</v>
      </c>
      <c r="E18" s="1" t="e">
        <f>#REF!+#REF!</f>
        <v>#REF!</v>
      </c>
      <c r="F18" s="1"/>
      <c r="G18" s="1"/>
      <c r="H18" s="1" t="e">
        <f>#REF!+#REF!</f>
        <v>#REF!</v>
      </c>
      <c r="I18" s="1"/>
      <c r="J18" s="1"/>
      <c r="K18" s="1" t="e">
        <f>#REF!+#REF!</f>
        <v>#REF!</v>
      </c>
      <c r="L18" s="1"/>
      <c r="M18" s="1"/>
      <c r="N18" s="1" t="e">
        <f>#REF!+#REF!</f>
        <v>#REF!</v>
      </c>
      <c r="O18" s="1"/>
      <c r="P18" s="1"/>
      <c r="Q18" s="1" t="e">
        <f>#REF!+#REF!</f>
        <v>#REF!</v>
      </c>
      <c r="R18" s="1"/>
      <c r="S18" s="1"/>
      <c r="T18" s="1"/>
      <c r="U18" s="1" t="e">
        <f>#REF!+#REF!</f>
        <v>#REF!</v>
      </c>
      <c r="V18" s="1" t="e">
        <f>#REF!+#REF!</f>
        <v>#REF!</v>
      </c>
      <c r="W18" s="1" t="e">
        <f>#REF!+#REF!</f>
        <v>#REF!</v>
      </c>
      <c r="X18" s="1" t="e">
        <f>#REF!+#REF!</f>
        <v>#REF!</v>
      </c>
      <c r="Y18" s="1"/>
      <c r="Z18" s="1"/>
      <c r="AA18" s="1" t="e">
        <f>#REF!+#REF!</f>
        <v>#REF!</v>
      </c>
      <c r="AB18" s="1"/>
      <c r="AC18" s="1"/>
      <c r="AD18" s="1" t="e">
        <f>#REF!+#REF!</f>
        <v>#REF!</v>
      </c>
      <c r="AE18" s="1"/>
      <c r="AF18" s="1"/>
      <c r="AG18" s="14" t="e">
        <f>#REF!+#REF!</f>
        <v>#REF!</v>
      </c>
      <c r="AH18" s="1" t="e">
        <f>#REF!+#REF!</f>
        <v>#REF!</v>
      </c>
      <c r="AI18" s="1"/>
      <c r="AJ18" s="1"/>
      <c r="AK18" s="14" t="e">
        <f>#REF!+#REF!</f>
        <v>#REF!</v>
      </c>
      <c r="AL18" s="1" t="e">
        <f>#REF!+#REF!</f>
        <v>#REF!</v>
      </c>
      <c r="AM18" s="1"/>
      <c r="AN18" s="1"/>
    </row>
    <row r="19" spans="1:40" ht="12.75">
      <c r="A19" s="7" t="s">
        <v>31</v>
      </c>
      <c r="B19" s="25">
        <v>1271.19</v>
      </c>
      <c r="C19" s="25">
        <v>635.59</v>
      </c>
      <c r="D19" s="25">
        <v>635.6</v>
      </c>
      <c r="E19" s="1" t="e">
        <f>#REF!+#REF!+#REF!</f>
        <v>#REF!</v>
      </c>
      <c r="F19" s="1"/>
      <c r="G19" s="1"/>
      <c r="H19" s="1" t="e">
        <f>#REF!+#REF!+#REF!</f>
        <v>#REF!</v>
      </c>
      <c r="I19" s="1"/>
      <c r="J19" s="1"/>
      <c r="K19" s="1" t="e">
        <f>#REF!+#REF!+#REF!</f>
        <v>#REF!</v>
      </c>
      <c r="L19" s="1" t="e">
        <f>#REF!+#REF!+#REF!</f>
        <v>#REF!</v>
      </c>
      <c r="M19" s="1" t="e">
        <f>#REF!+#REF!+#REF!</f>
        <v>#REF!</v>
      </c>
      <c r="N19" s="1" t="e">
        <f>#REF!+#REF!+#REF!</f>
        <v>#REF!</v>
      </c>
      <c r="O19" s="1"/>
      <c r="P19" s="1"/>
      <c r="Q19" s="1" t="e">
        <f>#REF!+#REF!+#REF!</f>
        <v>#REF!</v>
      </c>
      <c r="R19" s="1"/>
      <c r="S19" s="1"/>
      <c r="T19" s="1"/>
      <c r="U19" s="1" t="e">
        <f>#REF!+#REF!+#REF!</f>
        <v>#REF!</v>
      </c>
      <c r="V19" s="1" t="e">
        <f>#REF!+#REF!+#REF!</f>
        <v>#REF!</v>
      </c>
      <c r="W19" s="1" t="e">
        <f>#REF!+#REF!+#REF!</f>
        <v>#REF!</v>
      </c>
      <c r="X19" s="1" t="e">
        <f>#REF!+#REF!+#REF!</f>
        <v>#REF!</v>
      </c>
      <c r="Y19" s="1" t="e">
        <f>#REF!+#REF!+#REF!</f>
        <v>#REF!</v>
      </c>
      <c r="Z19" s="1" t="e">
        <f>#REF!+#REF!+#REF!</f>
        <v>#REF!</v>
      </c>
      <c r="AA19" s="1" t="e">
        <f>#REF!+#REF!+#REF!</f>
        <v>#REF!</v>
      </c>
      <c r="AB19" s="1"/>
      <c r="AC19" s="1"/>
      <c r="AD19" s="1" t="e">
        <f>#REF!+#REF!+#REF!</f>
        <v>#REF!</v>
      </c>
      <c r="AE19" s="1"/>
      <c r="AF19" s="1"/>
      <c r="AG19" s="14" t="e">
        <f>#REF!+#REF!+#REF!</f>
        <v>#REF!</v>
      </c>
      <c r="AH19" s="1" t="e">
        <f>#REF!+#REF!+#REF!</f>
        <v>#REF!</v>
      </c>
      <c r="AI19" s="1" t="e">
        <f>#REF!+#REF!+#REF!</f>
        <v>#REF!</v>
      </c>
      <c r="AJ19" s="1" t="e">
        <f>#REF!+#REF!+#REF!</f>
        <v>#REF!</v>
      </c>
      <c r="AK19" s="14" t="e">
        <f>#REF!+#REF!+#REF!</f>
        <v>#REF!</v>
      </c>
      <c r="AL19" s="1" t="e">
        <f>#REF!+#REF!+#REF!</f>
        <v>#REF!</v>
      </c>
      <c r="AM19" s="1" t="e">
        <f>#REF!+#REF!+#REF!</f>
        <v>#REF!</v>
      </c>
      <c r="AN19" s="1" t="e">
        <f>#REF!+#REF!+#REF!</f>
        <v>#REF!</v>
      </c>
    </row>
    <row r="20" spans="1:40" ht="24.75" customHeight="1">
      <c r="A20" s="8" t="s">
        <v>32</v>
      </c>
      <c r="B20" s="25">
        <v>34672.94303127063</v>
      </c>
      <c r="C20" s="25">
        <v>16510.651414377713</v>
      </c>
      <c r="D20" s="25">
        <v>18162.29161689292</v>
      </c>
      <c r="E20" s="1" t="e">
        <f>#REF!+#REF!</f>
        <v>#REF!</v>
      </c>
      <c r="F20" s="1" t="e">
        <f>#REF!+#REF!</f>
        <v>#REF!</v>
      </c>
      <c r="G20" s="1" t="e">
        <f>#REF!+#REF!</f>
        <v>#REF!</v>
      </c>
      <c r="H20" s="1" t="e">
        <f>#REF!+#REF!</f>
        <v>#REF!</v>
      </c>
      <c r="I20" s="1" t="e">
        <f>#REF!+#REF!</f>
        <v>#REF!</v>
      </c>
      <c r="J20" s="1" t="e">
        <f>#REF!+#REF!</f>
        <v>#REF!</v>
      </c>
      <c r="K20" s="1" t="e">
        <f>#REF!+#REF!</f>
        <v>#REF!</v>
      </c>
      <c r="L20" s="1" t="e">
        <f>#REF!+#REF!</f>
        <v>#REF!</v>
      </c>
      <c r="M20" s="1" t="e">
        <f>#REF!+#REF!</f>
        <v>#REF!</v>
      </c>
      <c r="N20" s="1" t="e">
        <f>#REF!+#REF!</f>
        <v>#REF!</v>
      </c>
      <c r="O20" s="1" t="e">
        <f>#REF!+#REF!</f>
        <v>#REF!</v>
      </c>
      <c r="P20" s="1" t="e">
        <f>#REF!+#REF!</f>
        <v>#REF!</v>
      </c>
      <c r="Q20" s="1" t="e">
        <f>#REF!+#REF!</f>
        <v>#REF!</v>
      </c>
      <c r="R20" s="1" t="e">
        <f>#REF!+#REF!</f>
        <v>#REF!</v>
      </c>
      <c r="S20" s="1" t="e">
        <f>#REF!+#REF!</f>
        <v>#REF!</v>
      </c>
      <c r="T20" s="1"/>
      <c r="U20" s="1" t="e">
        <f>#REF!+#REF!</f>
        <v>#REF!</v>
      </c>
      <c r="V20" s="1" t="e">
        <f>#REF!+#REF!</f>
        <v>#REF!</v>
      </c>
      <c r="W20" s="1" t="e">
        <f>#REF!+#REF!</f>
        <v>#REF!</v>
      </c>
      <c r="X20" s="1" t="e">
        <f>#REF!+#REF!</f>
        <v>#REF!</v>
      </c>
      <c r="Y20" s="1" t="e">
        <f>#REF!+#REF!</f>
        <v>#REF!</v>
      </c>
      <c r="Z20" s="1" t="e">
        <f>#REF!+#REF!</f>
        <v>#REF!</v>
      </c>
      <c r="AA20" s="1" t="e">
        <f>#REF!+#REF!</f>
        <v>#REF!</v>
      </c>
      <c r="AB20" s="1" t="e">
        <f>#REF!+#REF!</f>
        <v>#REF!</v>
      </c>
      <c r="AC20" s="1" t="e">
        <f>#REF!+#REF!</f>
        <v>#REF!</v>
      </c>
      <c r="AD20" s="1" t="e">
        <f>#REF!+#REF!</f>
        <v>#REF!</v>
      </c>
      <c r="AE20" s="1" t="e">
        <f>#REF!+#REF!</f>
        <v>#REF!</v>
      </c>
      <c r="AF20" s="1" t="e">
        <f>#REF!+#REF!</f>
        <v>#REF!</v>
      </c>
      <c r="AG20" s="14" t="e">
        <f>#REF!+#REF!</f>
        <v>#REF!</v>
      </c>
      <c r="AH20" s="1" t="e">
        <f>#REF!+#REF!</f>
        <v>#REF!</v>
      </c>
      <c r="AI20" s="1" t="e">
        <f>#REF!+#REF!</f>
        <v>#REF!</v>
      </c>
      <c r="AJ20" s="1" t="e">
        <f>#REF!+#REF!</f>
        <v>#REF!</v>
      </c>
      <c r="AK20" s="14" t="e">
        <f>#REF!+#REF!</f>
        <v>#REF!</v>
      </c>
      <c r="AL20" s="1" t="e">
        <f>#REF!+#REF!</f>
        <v>#REF!</v>
      </c>
      <c r="AM20" s="1" t="e">
        <f>#REF!+#REF!</f>
        <v>#REF!</v>
      </c>
      <c r="AN20" s="1" t="e">
        <f>#REF!+#REF!</f>
        <v>#REF!</v>
      </c>
    </row>
    <row r="21" spans="1:40" s="1" customFormat="1" ht="25.5">
      <c r="A21" s="11" t="s">
        <v>33</v>
      </c>
      <c r="B21" s="25">
        <v>197510.46860351588</v>
      </c>
      <c r="C21" s="25">
        <v>93608.85784453136</v>
      </c>
      <c r="D21" s="25">
        <v>103901.61075898452</v>
      </c>
      <c r="E21" s="1" t="e">
        <f>E22+E28</f>
        <v>#REF!</v>
      </c>
      <c r="F21" s="1" t="e">
        <f>F22+F28</f>
        <v>#REF!</v>
      </c>
      <c r="G21" s="1" t="e">
        <f>G22+G28</f>
        <v>#REF!</v>
      </c>
      <c r="H21" s="1" t="e">
        <f>H22+H28</f>
        <v>#REF!</v>
      </c>
      <c r="I21" s="1" t="e">
        <f>I22+I28</f>
        <v>#REF!</v>
      </c>
      <c r="J21" s="1" t="e">
        <f>J22+J28</f>
        <v>#REF!</v>
      </c>
      <c r="K21" s="1" t="e">
        <f>K22+K28</f>
        <v>#REF!</v>
      </c>
      <c r="L21" s="1" t="e">
        <f>L22+L28</f>
        <v>#REF!</v>
      </c>
      <c r="M21" s="1" t="e">
        <f>M22+M28</f>
        <v>#REF!</v>
      </c>
      <c r="N21" s="1" t="e">
        <f>N22+N28</f>
        <v>#REF!</v>
      </c>
      <c r="O21" s="1" t="e">
        <f>O22+O28</f>
        <v>#REF!</v>
      </c>
      <c r="P21" s="1" t="e">
        <f>P22+P28</f>
        <v>#REF!</v>
      </c>
      <c r="Q21" s="1" t="e">
        <f>Q22+Q28</f>
        <v>#REF!</v>
      </c>
      <c r="R21" s="1" t="e">
        <f>R22+R28</f>
        <v>#REF!</v>
      </c>
      <c r="S21" s="1" t="e">
        <f>S22+S28</f>
        <v>#REF!</v>
      </c>
      <c r="U21" s="1" t="e">
        <f>U22+U28</f>
        <v>#REF!</v>
      </c>
      <c r="V21" s="1" t="e">
        <f>V22+V28</f>
        <v>#REF!</v>
      </c>
      <c r="W21" s="1" t="e">
        <f>W22+W28</f>
        <v>#REF!</v>
      </c>
      <c r="X21" s="1" t="e">
        <f>X22+X28</f>
        <v>#REF!</v>
      </c>
      <c r="Y21" s="1" t="e">
        <f>Y22+Y28</f>
        <v>#REF!</v>
      </c>
      <c r="Z21" s="1" t="e">
        <f>Z22+Z28</f>
        <v>#REF!</v>
      </c>
      <c r="AA21" s="1" t="e">
        <f>AA22+AA28</f>
        <v>#REF!</v>
      </c>
      <c r="AB21" s="1" t="e">
        <f>AB22+AB28</f>
        <v>#REF!</v>
      </c>
      <c r="AC21" s="1" t="e">
        <f>AC22+AC28</f>
        <v>#REF!</v>
      </c>
      <c r="AD21" s="1" t="e">
        <f>AD22+AD28</f>
        <v>#REF!</v>
      </c>
      <c r="AE21" s="1" t="e">
        <f>AE22+AE28</f>
        <v>#REF!</v>
      </c>
      <c r="AF21" s="1" t="e">
        <f>AF22+AF28</f>
        <v>#REF!</v>
      </c>
      <c r="AG21" s="14" t="e">
        <f>AG22+AG28</f>
        <v>#REF!</v>
      </c>
      <c r="AH21" s="1" t="e">
        <f>AH22+AH28</f>
        <v>#REF!</v>
      </c>
      <c r="AI21" s="1" t="e">
        <f>AI22+AI28</f>
        <v>#REF!</v>
      </c>
      <c r="AJ21" s="1" t="e">
        <f>AJ22+AJ28</f>
        <v>#REF!</v>
      </c>
      <c r="AK21" s="14" t="e">
        <f>AK22+AK28</f>
        <v>#REF!</v>
      </c>
      <c r="AL21" s="1" t="e">
        <f>AL22+AL28</f>
        <v>#REF!</v>
      </c>
      <c r="AM21" s="1" t="e">
        <f>AM22+AM28</f>
        <v>#REF!</v>
      </c>
      <c r="AN21" s="1" t="e">
        <f>AN22+AN28</f>
        <v>#REF!</v>
      </c>
    </row>
    <row r="22" spans="1:40" s="1" customFormat="1" ht="12.75">
      <c r="A22" s="3" t="s">
        <v>34</v>
      </c>
      <c r="B22" s="25">
        <v>99610.83563</v>
      </c>
      <c r="C22" s="25">
        <v>46989.985</v>
      </c>
      <c r="D22" s="25">
        <v>52620.85063</v>
      </c>
      <c r="E22" s="1" t="e">
        <f>E23+E24+E25+E26+E27</f>
        <v>#REF!</v>
      </c>
      <c r="F22" s="1" t="e">
        <f>F23+F24+F25+F26+F27</f>
        <v>#REF!</v>
      </c>
      <c r="G22" s="1" t="e">
        <f>G23+G24+G25+G26+G27</f>
        <v>#REF!</v>
      </c>
      <c r="H22" s="1" t="e">
        <f>H23+H24+H25+H26+H27</f>
        <v>#REF!</v>
      </c>
      <c r="I22" s="1" t="e">
        <f>I23+I24+I25+I26+I27</f>
        <v>#REF!</v>
      </c>
      <c r="J22" s="1" t="e">
        <f>J23+J24+J25+J26+J27</f>
        <v>#REF!</v>
      </c>
      <c r="K22" s="1" t="e">
        <f>K23+K24+K25+K26+K27</f>
        <v>#REF!</v>
      </c>
      <c r="L22" s="1" t="e">
        <f>L23+L24+L25+L26+L27</f>
        <v>#REF!</v>
      </c>
      <c r="M22" s="1" t="e">
        <f>M23+M24+M25+M26+M27</f>
        <v>#REF!</v>
      </c>
      <c r="N22" s="1" t="e">
        <f>N23+N24+N25+N26+N27</f>
        <v>#REF!</v>
      </c>
      <c r="O22" s="1" t="e">
        <f>O23+O24+O25+O26+O27</f>
        <v>#REF!</v>
      </c>
      <c r="P22" s="1" t="e">
        <f>P23+P24+P25+P26+P27</f>
        <v>#REF!</v>
      </c>
      <c r="Q22" s="1" t="e">
        <f>Q23+Q24+Q25+Q26+Q27</f>
        <v>#REF!</v>
      </c>
      <c r="R22" s="1" t="e">
        <f>R23+R24+R25+R26+R27</f>
        <v>#REF!</v>
      </c>
      <c r="S22" s="1" t="e">
        <f>S23+S24+S25+S26+S27</f>
        <v>#REF!</v>
      </c>
      <c r="U22" s="1" t="e">
        <f>U23+U24+U25+U26+U27</f>
        <v>#REF!</v>
      </c>
      <c r="V22" s="1" t="e">
        <f>V23+V24+V25+V26+V27</f>
        <v>#REF!</v>
      </c>
      <c r="W22" s="1" t="e">
        <f>W23+W24+W25+W26+W27</f>
        <v>#REF!</v>
      </c>
      <c r="X22" s="1" t="e">
        <f>X23+X24+X25+X26+X27</f>
        <v>#REF!</v>
      </c>
      <c r="Y22" s="1" t="e">
        <f>Y23+Y24+Y25+Y26+Y27</f>
        <v>#REF!</v>
      </c>
      <c r="Z22" s="1" t="e">
        <f>Z23+Z24+Z25+Z26+Z27</f>
        <v>#REF!</v>
      </c>
      <c r="AA22" s="1" t="e">
        <f>AA23+AA24+AA25+AA26+AA27</f>
        <v>#REF!</v>
      </c>
      <c r="AB22" s="1" t="e">
        <f>AB23+AB24+AB25+AB26+AB27</f>
        <v>#REF!</v>
      </c>
      <c r="AC22" s="1" t="e">
        <f>AC23+AC24+AC25+AC26+AC27</f>
        <v>#REF!</v>
      </c>
      <c r="AD22" s="1" t="e">
        <f>AD23+AD24+AD25+AD26+AD27</f>
        <v>#REF!</v>
      </c>
      <c r="AE22" s="1" t="e">
        <f>AE23+AE24+AE25+AE26+AE27</f>
        <v>#REF!</v>
      </c>
      <c r="AF22" s="1" t="e">
        <f>AF23+AF24+AF25+AF26+AF27</f>
        <v>#REF!</v>
      </c>
      <c r="AG22" s="14" t="e">
        <f>AG23+AG24+AG25+AG26+AG27</f>
        <v>#REF!</v>
      </c>
      <c r="AH22" s="1" t="e">
        <f>AH23+AH24+AH25+AH26+AH27</f>
        <v>#REF!</v>
      </c>
      <c r="AI22" s="1" t="e">
        <f>AI23+AI24+AI25+AI26+AI27</f>
        <v>#REF!</v>
      </c>
      <c r="AJ22" s="1" t="e">
        <f>AJ23+AJ24+AJ25+AJ26+AJ27</f>
        <v>#REF!</v>
      </c>
      <c r="AK22" s="14" t="e">
        <f>AK23+AK24+AK25+AK26+AK27</f>
        <v>#REF!</v>
      </c>
      <c r="AL22" s="1" t="e">
        <f>AL23+AL24+AL25+AL26+AL27</f>
        <v>#REF!</v>
      </c>
      <c r="AM22" s="1" t="e">
        <f>AM23+AM24+AM25+AM26+AM27</f>
        <v>#REF!</v>
      </c>
      <c r="AN22" s="1" t="e">
        <f>AN23+AN24+AN25+AN26+AN27</f>
        <v>#REF!</v>
      </c>
    </row>
    <row r="23" spans="1:40" s="1" customFormat="1" ht="11.25" customHeight="1">
      <c r="A23" s="9" t="s">
        <v>35</v>
      </c>
      <c r="B23" s="25">
        <v>24981.5475</v>
      </c>
      <c r="C23" s="25">
        <v>11895.975</v>
      </c>
      <c r="D23" s="25">
        <v>13085.572500000002</v>
      </c>
      <c r="E23" s="1" t="e">
        <f>#REF!*#REF!*#REF!/12*#REF!</f>
        <v>#REF!</v>
      </c>
      <c r="F23" s="1" t="e">
        <f>#REF!*#REF!*#REF!/12*6</f>
        <v>#REF!</v>
      </c>
      <c r="G23" s="1" t="e">
        <f>#REF!*#REF!*#REF!/12*6</f>
        <v>#REF!</v>
      </c>
      <c r="H23" s="1" t="e">
        <f>#REF!*#REF!*#REF!/12*#REF!</f>
        <v>#REF!</v>
      </c>
      <c r="I23" s="1" t="e">
        <f>#REF!*#REF!*#REF!/12*6</f>
        <v>#REF!</v>
      </c>
      <c r="J23" s="1" t="e">
        <f>#REF!*#REF!*#REF!/12*6</f>
        <v>#REF!</v>
      </c>
      <c r="K23" s="1" t="e">
        <f>#REF!*#REF!*#REF!/12*#REF!</f>
        <v>#REF!</v>
      </c>
      <c r="L23" s="1" t="e">
        <f>#REF!*#REF!*#REF!/12*6</f>
        <v>#REF!</v>
      </c>
      <c r="M23" s="1" t="e">
        <f>#REF!*#REF!*#REF!/12*6</f>
        <v>#REF!</v>
      </c>
      <c r="N23" s="1" t="e">
        <f>#REF!*#REF!*#REF!/12*#REF!</f>
        <v>#REF!</v>
      </c>
      <c r="O23" s="1" t="e">
        <f>#REF!*#REF!*#REF!/12*6</f>
        <v>#REF!</v>
      </c>
      <c r="P23" s="1" t="e">
        <f>#REF!*#REF!*#REF!/12*6</f>
        <v>#REF!</v>
      </c>
      <c r="Q23" s="1" t="e">
        <f>#REF!*#REF!*#REF!/12*#REF!</f>
        <v>#REF!</v>
      </c>
      <c r="R23" s="1" t="e">
        <f>#REF!*#REF!*#REF!/12*6</f>
        <v>#REF!</v>
      </c>
      <c r="S23" s="1" t="e">
        <f>#REF!*#REF!*#REF!/12*6</f>
        <v>#REF!</v>
      </c>
      <c r="U23" s="1" t="e">
        <f>#REF!*#REF!*#REF!/12*#REF!</f>
        <v>#REF!</v>
      </c>
      <c r="V23" s="1" t="e">
        <f>#REF!*#REF!*#REF!/12*6</f>
        <v>#REF!</v>
      </c>
      <c r="W23" s="1" t="e">
        <f>#REF!*#REF!*#REF!/12*6</f>
        <v>#REF!</v>
      </c>
      <c r="X23" s="1" t="e">
        <f>#REF!*#REF!*#REF!/12*#REF!</f>
        <v>#REF!</v>
      </c>
      <c r="Y23" s="1" t="e">
        <f>#REF!*#REF!*#REF!/12*6</f>
        <v>#REF!</v>
      </c>
      <c r="Z23" s="1" t="e">
        <f>#REF!*#REF!*#REF!/12*6</f>
        <v>#REF!</v>
      </c>
      <c r="AA23" s="1" t="e">
        <f>#REF!*#REF!*#REF!/12*#REF!</f>
        <v>#REF!</v>
      </c>
      <c r="AB23" s="1" t="e">
        <f>#REF!*#REF!*#REF!/12*6</f>
        <v>#REF!</v>
      </c>
      <c r="AC23" s="1" t="e">
        <f>#REF!*#REF!*#REF!/12*6</f>
        <v>#REF!</v>
      </c>
      <c r="AD23" s="1" t="e">
        <f>#REF!*#REF!*#REF!/12*#REF!</f>
        <v>#REF!</v>
      </c>
      <c r="AE23" s="1" t="e">
        <f>#REF!*#REF!*#REF!/12*6</f>
        <v>#REF!</v>
      </c>
      <c r="AF23" s="1" t="e">
        <f>#REF!*#REF!*#REF!/12*6</f>
        <v>#REF!</v>
      </c>
      <c r="AG23" s="14" t="e">
        <f>#REF!*#REF!*#REF!/12*#REF!</f>
        <v>#REF!</v>
      </c>
      <c r="AH23" s="1" t="e">
        <f>#REF!*#REF!*#REF!/12*#REF!</f>
        <v>#REF!</v>
      </c>
      <c r="AI23" s="1" t="e">
        <f>#REF!*#REF!*#REF!/12*6</f>
        <v>#REF!</v>
      </c>
      <c r="AJ23" s="1" t="e">
        <f>#REF!*#REF!*#REF!/12*6</f>
        <v>#REF!</v>
      </c>
      <c r="AK23" s="14" t="e">
        <f>#REF!*#REF!*#REF!/12*#REF!</f>
        <v>#REF!</v>
      </c>
      <c r="AL23" s="1" t="e">
        <f>#REF!*#REF!*#REF!/12*#REF!</f>
        <v>#REF!</v>
      </c>
      <c r="AM23" s="1" t="e">
        <f>#REF!*#REF!*#REF!/12*6</f>
        <v>#REF!</v>
      </c>
      <c r="AN23" s="1" t="e">
        <f>#REF!*#REF!*#REF!/12*6</f>
        <v>#REF!</v>
      </c>
    </row>
    <row r="24" spans="1:40" s="1" customFormat="1" ht="12.75">
      <c r="A24" s="9" t="s">
        <v>36</v>
      </c>
      <c r="B24" s="25">
        <v>5626.35801</v>
      </c>
      <c r="C24" s="25">
        <v>2727.27</v>
      </c>
      <c r="D24" s="25">
        <v>2899.08801</v>
      </c>
      <c r="E24" s="1" t="e">
        <f>#REF!+#REF!</f>
        <v>#REF!</v>
      </c>
      <c r="F24" s="1" t="e">
        <f>#REF!+#REF!</f>
        <v>#REF!</v>
      </c>
      <c r="G24" s="1" t="e">
        <f>#REF!+#REF!</f>
        <v>#REF!</v>
      </c>
      <c r="H24" s="1" t="e">
        <f>#REF!+#REF!</f>
        <v>#REF!</v>
      </c>
      <c r="I24" s="1" t="e">
        <f>#REF!+#REF!</f>
        <v>#REF!</v>
      </c>
      <c r="J24" s="1" t="e">
        <f>#REF!+#REF!</f>
        <v>#REF!</v>
      </c>
      <c r="K24" s="1" t="e">
        <f>#REF!+#REF!</f>
        <v>#REF!</v>
      </c>
      <c r="L24" s="1" t="e">
        <f>#REF!+#REF!</f>
        <v>#REF!</v>
      </c>
      <c r="M24" s="1" t="e">
        <f>#REF!+#REF!</f>
        <v>#REF!</v>
      </c>
      <c r="N24" s="1" t="e">
        <f>#REF!+#REF!</f>
        <v>#REF!</v>
      </c>
      <c r="O24" s="1" t="e">
        <f>#REF!+#REF!</f>
        <v>#REF!</v>
      </c>
      <c r="P24" s="1" t="e">
        <f>#REF!+#REF!</f>
        <v>#REF!</v>
      </c>
      <c r="Q24" s="1" t="e">
        <f>#REF!+#REF!</f>
        <v>#REF!</v>
      </c>
      <c r="R24" s="1" t="e">
        <f>#REF!+#REF!</f>
        <v>#REF!</v>
      </c>
      <c r="S24" s="1" t="e">
        <f>#REF!+#REF!</f>
        <v>#REF!</v>
      </c>
      <c r="U24" s="1" t="e">
        <f>#REF!+#REF!</f>
        <v>#REF!</v>
      </c>
      <c r="V24" s="1" t="e">
        <f>#REF!+#REF!</f>
        <v>#REF!</v>
      </c>
      <c r="W24" s="1" t="e">
        <f>#REF!+#REF!</f>
        <v>#REF!</v>
      </c>
      <c r="X24" s="1" t="e">
        <f>#REF!+#REF!</f>
        <v>#REF!</v>
      </c>
      <c r="Y24" s="1" t="e">
        <f>#REF!+#REF!</f>
        <v>#REF!</v>
      </c>
      <c r="Z24" s="1" t="e">
        <f>#REF!+#REF!</f>
        <v>#REF!</v>
      </c>
      <c r="AA24" s="1" t="e">
        <f>#REF!+#REF!</f>
        <v>#REF!</v>
      </c>
      <c r="AB24" s="1" t="e">
        <f>#REF!+#REF!</f>
        <v>#REF!</v>
      </c>
      <c r="AC24" s="1" t="e">
        <f>#REF!+#REF!</f>
        <v>#REF!</v>
      </c>
      <c r="AD24" s="1" t="e">
        <f>#REF!+#REF!</f>
        <v>#REF!</v>
      </c>
      <c r="AE24" s="1" t="e">
        <f>#REF!+#REF!</f>
        <v>#REF!</v>
      </c>
      <c r="AF24" s="1" t="e">
        <f>#REF!+#REF!</f>
        <v>#REF!</v>
      </c>
      <c r="AG24" s="14" t="e">
        <f>#REF!+#REF!</f>
        <v>#REF!</v>
      </c>
      <c r="AH24" s="1" t="e">
        <f>#REF!+#REF!</f>
        <v>#REF!</v>
      </c>
      <c r="AI24" s="1" t="e">
        <f>#REF!+#REF!</f>
        <v>#REF!</v>
      </c>
      <c r="AJ24" s="1" t="e">
        <f>#REF!+#REF!</f>
        <v>#REF!</v>
      </c>
      <c r="AK24" s="14" t="e">
        <f>#REF!+#REF!</f>
        <v>#REF!</v>
      </c>
      <c r="AL24" s="1" t="e">
        <f>#REF!+#REF!</f>
        <v>#REF!</v>
      </c>
      <c r="AM24" s="1" t="e">
        <f>#REF!+#REF!</f>
        <v>#REF!</v>
      </c>
      <c r="AN24" s="1" t="e">
        <f>#REF!+#REF!</f>
        <v>#REF!</v>
      </c>
    </row>
    <row r="25" spans="1:40" s="1" customFormat="1" ht="12.75">
      <c r="A25" s="9" t="s">
        <v>37</v>
      </c>
      <c r="B25" s="25">
        <v>4074.9201199999998</v>
      </c>
      <c r="C25" s="25">
        <v>1975.2400000000002</v>
      </c>
      <c r="D25" s="25">
        <v>2099.68012</v>
      </c>
      <c r="E25" s="1" t="e">
        <f>#REF!+#REF!</f>
        <v>#REF!</v>
      </c>
      <c r="F25" s="1" t="e">
        <f>#REF!+#REF!</f>
        <v>#REF!</v>
      </c>
      <c r="G25" s="1" t="e">
        <f>#REF!+#REF!</f>
        <v>#REF!</v>
      </c>
      <c r="H25" s="1" t="e">
        <f>#REF!+#REF!</f>
        <v>#REF!</v>
      </c>
      <c r="I25" s="1" t="e">
        <f>#REF!+#REF!</f>
        <v>#REF!</v>
      </c>
      <c r="J25" s="1" t="e">
        <f>#REF!+#REF!</f>
        <v>#REF!</v>
      </c>
      <c r="K25" s="1" t="e">
        <f>#REF!+#REF!</f>
        <v>#REF!</v>
      </c>
      <c r="L25" s="1" t="e">
        <f>#REF!+#REF!</f>
        <v>#REF!</v>
      </c>
      <c r="M25" s="1" t="e">
        <f>#REF!+#REF!</f>
        <v>#REF!</v>
      </c>
      <c r="N25" s="1" t="e">
        <f>#REF!+#REF!</f>
        <v>#REF!</v>
      </c>
      <c r="O25" s="1" t="e">
        <f>#REF!+#REF!</f>
        <v>#REF!</v>
      </c>
      <c r="P25" s="1" t="e">
        <f>#REF!+#REF!</f>
        <v>#REF!</v>
      </c>
      <c r="Q25" s="1" t="e">
        <f>#REF!+#REF!</f>
        <v>#REF!</v>
      </c>
      <c r="R25" s="1" t="e">
        <f>#REF!+#REF!</f>
        <v>#REF!</v>
      </c>
      <c r="S25" s="1" t="e">
        <f>#REF!+#REF!</f>
        <v>#REF!</v>
      </c>
      <c r="U25" s="1" t="e">
        <f>#REF!+#REF!</f>
        <v>#REF!</v>
      </c>
      <c r="V25" s="1" t="e">
        <f>#REF!+#REF!</f>
        <v>#REF!</v>
      </c>
      <c r="W25" s="1" t="e">
        <f>#REF!+#REF!</f>
        <v>#REF!</v>
      </c>
      <c r="X25" s="1" t="e">
        <f>#REF!+#REF!</f>
        <v>#REF!</v>
      </c>
      <c r="Y25" s="1" t="e">
        <f>#REF!+#REF!</f>
        <v>#REF!</v>
      </c>
      <c r="Z25" s="1" t="e">
        <f>#REF!+#REF!</f>
        <v>#REF!</v>
      </c>
      <c r="AA25" s="1" t="e">
        <f>#REF!+#REF!</f>
        <v>#REF!</v>
      </c>
      <c r="AD25" s="1" t="e">
        <f>#REF!+#REF!</f>
        <v>#REF!</v>
      </c>
      <c r="AE25" s="1" t="e">
        <f>#REF!+#REF!</f>
        <v>#REF!</v>
      </c>
      <c r="AF25" s="1" t="e">
        <f>#REF!+#REF!</f>
        <v>#REF!</v>
      </c>
      <c r="AG25" s="14" t="e">
        <f>#REF!+#REF!</f>
        <v>#REF!</v>
      </c>
      <c r="AH25" s="1" t="e">
        <f>#REF!+#REF!</f>
        <v>#REF!</v>
      </c>
      <c r="AI25" s="1" t="e">
        <f>#REF!+#REF!</f>
        <v>#REF!</v>
      </c>
      <c r="AJ25" s="1" t="e">
        <f>#REF!+#REF!</f>
        <v>#REF!</v>
      </c>
      <c r="AK25" s="14" t="e">
        <f>#REF!+#REF!</f>
        <v>#REF!</v>
      </c>
      <c r="AL25" s="1" t="e">
        <f>#REF!+#REF!</f>
        <v>#REF!</v>
      </c>
      <c r="AM25" s="1" t="e">
        <f>#REF!+#REF!</f>
        <v>#REF!</v>
      </c>
      <c r="AN25" s="1" t="e">
        <f>#REF!+#REF!</f>
        <v>#REF!</v>
      </c>
    </row>
    <row r="26" spans="1:40" s="1" customFormat="1" ht="12.75">
      <c r="A26" s="9" t="s">
        <v>38</v>
      </c>
      <c r="B26" s="25">
        <v>3179.4700000000003</v>
      </c>
      <c r="C26" s="25">
        <v>1589.73</v>
      </c>
      <c r="D26" s="25">
        <v>1589.74</v>
      </c>
      <c r="E26" s="1">
        <v>811.56</v>
      </c>
      <c r="G26" s="1">
        <v>811.56</v>
      </c>
      <c r="H26" s="1">
        <v>811.56</v>
      </c>
      <c r="J26" s="1">
        <v>811.56</v>
      </c>
      <c r="K26" s="1">
        <v>811.56</v>
      </c>
      <c r="M26" s="1">
        <v>811.56</v>
      </c>
      <c r="N26" s="1">
        <v>1609.05</v>
      </c>
      <c r="P26" s="1">
        <v>1609.05</v>
      </c>
      <c r="Q26" s="1">
        <v>1609.05</v>
      </c>
      <c r="S26" s="1">
        <v>1609.05</v>
      </c>
      <c r="U26" s="1">
        <v>1609.05</v>
      </c>
      <c r="W26" s="1">
        <v>1609.05</v>
      </c>
      <c r="X26" s="1">
        <v>1194.33</v>
      </c>
      <c r="Z26" s="1">
        <v>1194.33</v>
      </c>
      <c r="AA26" s="1">
        <v>1597.91</v>
      </c>
      <c r="AC26" s="1">
        <v>1597.91</v>
      </c>
      <c r="AD26" s="1">
        <v>876.93</v>
      </c>
      <c r="AF26" s="1">
        <v>876.93</v>
      </c>
      <c r="AG26" s="14">
        <v>1400.33</v>
      </c>
      <c r="AH26" s="1">
        <v>1024.29</v>
      </c>
      <c r="AJ26" s="1">
        <v>1024.29</v>
      </c>
      <c r="AK26" s="14">
        <v>2797.8</v>
      </c>
      <c r="AL26" s="1">
        <v>1155.34</v>
      </c>
      <c r="AN26" s="1">
        <v>1155.34</v>
      </c>
    </row>
    <row r="27" spans="1:38" ht="12.75">
      <c r="A27" s="7" t="s">
        <v>39</v>
      </c>
      <c r="B27" s="25">
        <v>61748.54</v>
      </c>
      <c r="C27" s="25">
        <v>28801.77</v>
      </c>
      <c r="D27" s="25">
        <v>32946.77</v>
      </c>
      <c r="E27" t="e">
        <f>#REF!+#REF!+#REF!+#REF!+#REF!+#REF!</f>
        <v>#REF!</v>
      </c>
      <c r="H27" t="e">
        <f>#REF!+#REF!+#REF!+#REF!+#REF!+#REF!</f>
        <v>#REF!</v>
      </c>
      <c r="K27" t="e">
        <f>#REF!+#REF!+#REF!+#REF!+#REF!+#REF!</f>
        <v>#REF!</v>
      </c>
      <c r="N27" t="e">
        <f>#REF!+#REF!+#REF!+#REF!+#REF!+#REF!</f>
        <v>#REF!</v>
      </c>
      <c r="Q27" t="e">
        <f>#REF!+#REF!+#REF!+#REF!+#REF!+#REF!</f>
        <v>#REF!</v>
      </c>
      <c r="U27" t="e">
        <f>#REF!+#REF!+#REF!+#REF!+#REF!+#REF!</f>
        <v>#REF!</v>
      </c>
      <c r="X27" t="e">
        <f>#REF!+#REF!+#REF!+#REF!+#REF!+#REF!</f>
        <v>#REF!</v>
      </c>
      <c r="AA27" t="e">
        <f>#REF!+#REF!+#REF!+#REF!+#REF!+#REF!</f>
        <v>#REF!</v>
      </c>
      <c r="AD27" t="e">
        <f>#REF!+#REF!+#REF!+#REF!+#REF!+#REF!</f>
        <v>#REF!</v>
      </c>
      <c r="AG27" s="13" t="e">
        <f>#REF!+#REF!+#REF!+#REF!+#REF!+#REF!</f>
        <v>#REF!</v>
      </c>
      <c r="AH27" t="e">
        <f>#REF!+#REF!+#REF!+#REF!+#REF!+#REF!</f>
        <v>#REF!</v>
      </c>
      <c r="AK27" s="13" t="e">
        <f>#REF!+#REF!+#REF!+#REF!+#REF!+#REF!</f>
        <v>#REF!</v>
      </c>
      <c r="AL27" t="e">
        <f>#REF!+#REF!+#REF!+#REF!+#REF!+#REF!</f>
        <v>#REF!</v>
      </c>
    </row>
    <row r="28" spans="1:40" s="1" customFormat="1" ht="12.75">
      <c r="A28" s="3" t="s">
        <v>40</v>
      </c>
      <c r="B28" s="25">
        <v>97899.63297351587</v>
      </c>
      <c r="C28" s="25">
        <v>46618.87284453137</v>
      </c>
      <c r="D28" s="25">
        <v>51280.76012898451</v>
      </c>
      <c r="E28" s="1" t="e">
        <f>E29+E30+#REF!+E31</f>
        <v>#REF!</v>
      </c>
      <c r="F28" s="1" t="e">
        <f>F29+F30+#REF!+F31</f>
        <v>#REF!</v>
      </c>
      <c r="G28" s="1" t="e">
        <f>G29+G30+#REF!+G31</f>
        <v>#REF!</v>
      </c>
      <c r="H28" s="1" t="e">
        <f>H29+H30+#REF!+H31</f>
        <v>#REF!</v>
      </c>
      <c r="I28" s="1" t="e">
        <f>I29+I30+#REF!+I31</f>
        <v>#REF!</v>
      </c>
      <c r="J28" s="1" t="e">
        <f>J29+J30+#REF!+J31</f>
        <v>#REF!</v>
      </c>
      <c r="K28" s="1" t="e">
        <f>K29+K30+#REF!+K31</f>
        <v>#REF!</v>
      </c>
      <c r="L28" s="1" t="e">
        <f>L29+L30+#REF!+L31</f>
        <v>#REF!</v>
      </c>
      <c r="M28" s="1" t="e">
        <f>M29+M30+#REF!+M31</f>
        <v>#REF!</v>
      </c>
      <c r="N28" s="1" t="e">
        <f>N29+N30+#REF!+N31</f>
        <v>#REF!</v>
      </c>
      <c r="O28" s="1" t="e">
        <f>O29+O30+#REF!+O31</f>
        <v>#REF!</v>
      </c>
      <c r="P28" s="1" t="e">
        <f>P29+P30+#REF!+P31</f>
        <v>#REF!</v>
      </c>
      <c r="Q28" s="1" t="e">
        <f>Q29+Q30+#REF!+Q31</f>
        <v>#REF!</v>
      </c>
      <c r="R28" s="1" t="e">
        <f>R29+R30+#REF!+R31</f>
        <v>#REF!</v>
      </c>
      <c r="S28" s="1" t="e">
        <f>S29+S30+#REF!+S31</f>
        <v>#REF!</v>
      </c>
      <c r="U28" s="1" t="e">
        <f>U29+U30+#REF!+U31</f>
        <v>#REF!</v>
      </c>
      <c r="V28" s="1" t="e">
        <f>V29+V30+#REF!+V31</f>
        <v>#REF!</v>
      </c>
      <c r="W28" s="1" t="e">
        <f>W29+W30+#REF!+W31</f>
        <v>#REF!</v>
      </c>
      <c r="X28" s="1" t="e">
        <f>X29+X30+#REF!+X31</f>
        <v>#REF!</v>
      </c>
      <c r="Y28" s="1" t="e">
        <f>Y29+Y30+#REF!+Y31</f>
        <v>#REF!</v>
      </c>
      <c r="Z28" s="1" t="e">
        <f>Z29+Z30+#REF!+Z31</f>
        <v>#REF!</v>
      </c>
      <c r="AA28" s="1" t="e">
        <f>AA29+AA30+#REF!+AA31</f>
        <v>#REF!</v>
      </c>
      <c r="AB28" s="1" t="e">
        <f>AB29+AB30+#REF!+AB31</f>
        <v>#REF!</v>
      </c>
      <c r="AC28" s="1" t="e">
        <f>AC29+AC30+#REF!+AC31</f>
        <v>#REF!</v>
      </c>
      <c r="AD28" s="1" t="e">
        <f>AD29+AD30+#REF!+AD31</f>
        <v>#REF!</v>
      </c>
      <c r="AE28" s="1" t="e">
        <f>AE29+AE30+#REF!+AE31</f>
        <v>#REF!</v>
      </c>
      <c r="AF28" s="1" t="e">
        <f>AF29+AF30+#REF!+AF31</f>
        <v>#REF!</v>
      </c>
      <c r="AG28" s="14" t="e">
        <f>AG29+AG30+#REF!+AG31</f>
        <v>#REF!</v>
      </c>
      <c r="AH28" s="1" t="e">
        <f>AH29+AH30+#REF!+AH31</f>
        <v>#REF!</v>
      </c>
      <c r="AI28" s="1" t="e">
        <f>AI29+AI30+#REF!+AI31</f>
        <v>#REF!</v>
      </c>
      <c r="AJ28" s="1" t="e">
        <f>AJ29+AJ30+#REF!+AJ31</f>
        <v>#REF!</v>
      </c>
      <c r="AK28" s="14" t="e">
        <f>AK29+AK30+#REF!+AK31</f>
        <v>#REF!</v>
      </c>
      <c r="AL28" s="1" t="e">
        <f>AL29+AL30+#REF!+AL31</f>
        <v>#REF!</v>
      </c>
      <c r="AM28" s="1" t="e">
        <f>AM29+AM30+#REF!+AM31</f>
        <v>#REF!</v>
      </c>
      <c r="AN28" s="1" t="e">
        <f>AN29+AN30+#REF!+AN31</f>
        <v>#REF!</v>
      </c>
    </row>
    <row r="29" spans="1:40" s="1" customFormat="1" ht="12.75">
      <c r="A29" s="9" t="s">
        <v>41</v>
      </c>
      <c r="B29" s="25">
        <v>44249.57775338309</v>
      </c>
      <c r="C29" s="25">
        <v>21071.227501610996</v>
      </c>
      <c r="D29" s="25">
        <v>23178.3502517721</v>
      </c>
      <c r="E29" s="1" t="e">
        <f>#REF!+#REF!</f>
        <v>#REF!</v>
      </c>
      <c r="F29" s="1" t="e">
        <f>#REF!+#REF!</f>
        <v>#REF!</v>
      </c>
      <c r="G29" s="1" t="e">
        <f>#REF!+#REF!</f>
        <v>#REF!</v>
      </c>
      <c r="H29" s="1" t="e">
        <f>#REF!+#REF!</f>
        <v>#REF!</v>
      </c>
      <c r="I29" s="1" t="e">
        <f>#REF!+#REF!</f>
        <v>#REF!</v>
      </c>
      <c r="J29" s="1" t="e">
        <f>#REF!+#REF!</f>
        <v>#REF!</v>
      </c>
      <c r="K29" s="1" t="e">
        <f>#REF!+#REF!</f>
        <v>#REF!</v>
      </c>
      <c r="L29" s="1" t="e">
        <f>#REF!+#REF!</f>
        <v>#REF!</v>
      </c>
      <c r="M29" s="1" t="e">
        <f>#REF!+#REF!</f>
        <v>#REF!</v>
      </c>
      <c r="N29" s="1" t="e">
        <f>#REF!+#REF!</f>
        <v>#REF!</v>
      </c>
      <c r="O29" s="1" t="e">
        <f>#REF!+#REF!</f>
        <v>#REF!</v>
      </c>
      <c r="P29" s="1" t="e">
        <f>#REF!+#REF!</f>
        <v>#REF!</v>
      </c>
      <c r="Q29" s="1" t="e">
        <f>#REF!+#REF!</f>
        <v>#REF!</v>
      </c>
      <c r="R29" s="1" t="e">
        <f>#REF!+#REF!</f>
        <v>#REF!</v>
      </c>
      <c r="S29" s="1" t="e">
        <f>#REF!+#REF!</f>
        <v>#REF!</v>
      </c>
      <c r="U29" s="1" t="e">
        <f>#REF!+#REF!</f>
        <v>#REF!</v>
      </c>
      <c r="V29" s="1" t="e">
        <f>#REF!+#REF!</f>
        <v>#REF!</v>
      </c>
      <c r="W29" s="1" t="e">
        <f>#REF!+#REF!</f>
        <v>#REF!</v>
      </c>
      <c r="X29" s="1" t="e">
        <f>#REF!+#REF!</f>
        <v>#REF!</v>
      </c>
      <c r="Y29" s="1" t="e">
        <f>#REF!+#REF!</f>
        <v>#REF!</v>
      </c>
      <c r="Z29" s="1" t="e">
        <f>#REF!+#REF!</f>
        <v>#REF!</v>
      </c>
      <c r="AA29" s="1" t="e">
        <f>#REF!+#REF!</f>
        <v>#REF!</v>
      </c>
      <c r="AB29" s="1" t="e">
        <f>#REF!+#REF!</f>
        <v>#REF!</v>
      </c>
      <c r="AC29" s="1" t="e">
        <f>#REF!+#REF!</f>
        <v>#REF!</v>
      </c>
      <c r="AD29" s="1" t="e">
        <f>#REF!+#REF!</f>
        <v>#REF!</v>
      </c>
      <c r="AE29" s="1" t="e">
        <f>#REF!+#REF!</f>
        <v>#REF!</v>
      </c>
      <c r="AF29" s="1" t="e">
        <f>#REF!+#REF!</f>
        <v>#REF!</v>
      </c>
      <c r="AG29" s="14" t="e">
        <f>#REF!+#REF!</f>
        <v>#REF!</v>
      </c>
      <c r="AH29" s="1" t="e">
        <f>#REF!+#REF!</f>
        <v>#REF!</v>
      </c>
      <c r="AI29" s="1" t="e">
        <f>#REF!+#REF!</f>
        <v>#REF!</v>
      </c>
      <c r="AJ29" s="1" t="e">
        <f>#REF!+#REF!</f>
        <v>#REF!</v>
      </c>
      <c r="AK29" s="14" t="e">
        <f>#REF!+#REF!</f>
        <v>#REF!</v>
      </c>
      <c r="AL29" s="1" t="e">
        <f>#REF!+#REF!</f>
        <v>#REF!</v>
      </c>
      <c r="AM29" s="1" t="e">
        <f>#REF!+#REF!</f>
        <v>#REF!</v>
      </c>
      <c r="AN29" s="1" t="e">
        <f>#REF!+#REF!</f>
        <v>#REF!</v>
      </c>
    </row>
    <row r="30" spans="1:38" s="1" customFormat="1" ht="12.75">
      <c r="A30" s="9" t="s">
        <v>42</v>
      </c>
      <c r="B30" s="25">
        <v>41277.359220132785</v>
      </c>
      <c r="C30" s="25">
        <v>19655.88534292037</v>
      </c>
      <c r="D30" s="25">
        <v>21621.47387721241</v>
      </c>
      <c r="E30" s="1" t="e">
        <f>#REF!+#REF!</f>
        <v>#REF!</v>
      </c>
      <c r="H30" s="1" t="e">
        <f>#REF!+#REF!</f>
        <v>#REF!</v>
      </c>
      <c r="K30" s="1" t="e">
        <f>#REF!+#REF!</f>
        <v>#REF!</v>
      </c>
      <c r="N30" s="1" t="e">
        <f>#REF!+#REF!</f>
        <v>#REF!</v>
      </c>
      <c r="Q30" s="1" t="e">
        <f>#REF!+#REF!</f>
        <v>#REF!</v>
      </c>
      <c r="U30" s="1" t="e">
        <f>#REF!+#REF!</f>
        <v>#REF!</v>
      </c>
      <c r="X30" s="1" t="e">
        <f>#REF!+#REF!</f>
        <v>#REF!</v>
      </c>
      <c r="AA30" s="1" t="e">
        <f>#REF!+#REF!</f>
        <v>#REF!</v>
      </c>
      <c r="AD30" s="1" t="e">
        <f>#REF!+#REF!</f>
        <v>#REF!</v>
      </c>
      <c r="AG30" s="14" t="e">
        <f>#REF!+#REF!</f>
        <v>#REF!</v>
      </c>
      <c r="AH30" s="1" t="e">
        <f>#REF!+#REF!</f>
        <v>#REF!</v>
      </c>
      <c r="AK30" s="14" t="e">
        <f>#REF!+#REF!</f>
        <v>#REF!</v>
      </c>
      <c r="AL30" s="1" t="e">
        <f>#REF!+#REF!</f>
        <v>#REF!</v>
      </c>
    </row>
    <row r="31" spans="1:40" s="4" customFormat="1" ht="13.5" customHeight="1">
      <c r="A31" s="10" t="s">
        <v>43</v>
      </c>
      <c r="B31" s="25">
        <v>12372.696</v>
      </c>
      <c r="C31" s="25">
        <v>5891.759999999999</v>
      </c>
      <c r="D31" s="25">
        <v>6480.936</v>
      </c>
      <c r="E31" s="4" t="e">
        <f>#REF!*#REF!*#REF!</f>
        <v>#REF!</v>
      </c>
      <c r="F31" s="4" t="e">
        <f>#REF!*#REF!*6</f>
        <v>#REF!</v>
      </c>
      <c r="G31" s="4" t="e">
        <f>#REF!*#REF!*6</f>
        <v>#REF!</v>
      </c>
      <c r="H31" s="4" t="e">
        <f>#REF!*#REF!*#REF!</f>
        <v>#REF!</v>
      </c>
      <c r="I31" s="4" t="e">
        <f>#REF!*#REF!*6</f>
        <v>#REF!</v>
      </c>
      <c r="J31" s="4" t="e">
        <f>#REF!*#REF!*6</f>
        <v>#REF!</v>
      </c>
      <c r="K31" s="4" t="e">
        <f>#REF!*#REF!*#REF!</f>
        <v>#REF!</v>
      </c>
      <c r="L31" s="4" t="e">
        <f>#REF!*#REF!*6</f>
        <v>#REF!</v>
      </c>
      <c r="M31" s="4" t="e">
        <f>#REF!*#REF!*6</f>
        <v>#REF!</v>
      </c>
      <c r="N31" s="4" t="e">
        <f>#REF!*#REF!*#REF!</f>
        <v>#REF!</v>
      </c>
      <c r="O31" s="4" t="e">
        <f>#REF!*#REF!*6</f>
        <v>#REF!</v>
      </c>
      <c r="P31" s="4" t="e">
        <f>#REF!*#REF!*6</f>
        <v>#REF!</v>
      </c>
      <c r="Q31" s="4" t="e">
        <f>#REF!*#REF!*#REF!</f>
        <v>#REF!</v>
      </c>
      <c r="R31" s="4" t="e">
        <f>#REF!*#REF!*6</f>
        <v>#REF!</v>
      </c>
      <c r="S31" s="4" t="e">
        <f>#REF!*#REF!*6</f>
        <v>#REF!</v>
      </c>
      <c r="U31" s="4" t="e">
        <f>#REF!*#REF!*#REF!</f>
        <v>#REF!</v>
      </c>
      <c r="V31" s="4" t="e">
        <f>#REF!*#REF!*6</f>
        <v>#REF!</v>
      </c>
      <c r="W31" s="4" t="e">
        <f>#REF!*#REF!*6</f>
        <v>#REF!</v>
      </c>
      <c r="X31" s="4" t="e">
        <f>#REF!*#REF!*#REF!</f>
        <v>#REF!</v>
      </c>
      <c r="Y31" s="4" t="e">
        <f>#REF!*#REF!*6</f>
        <v>#REF!</v>
      </c>
      <c r="Z31" s="4" t="e">
        <f>#REF!*#REF!*6</f>
        <v>#REF!</v>
      </c>
      <c r="AA31" s="4" t="e">
        <f>#REF!*#REF!*#REF!</f>
        <v>#REF!</v>
      </c>
      <c r="AB31" s="4" t="e">
        <f>#REF!*#REF!*6</f>
        <v>#REF!</v>
      </c>
      <c r="AC31" s="4" t="e">
        <f>#REF!*#REF!*6</f>
        <v>#REF!</v>
      </c>
      <c r="AD31" s="4" t="e">
        <f>#REF!*#REF!*#REF!</f>
        <v>#REF!</v>
      </c>
      <c r="AE31" s="4" t="e">
        <f>#REF!*#REF!*6</f>
        <v>#REF!</v>
      </c>
      <c r="AF31" s="4" t="e">
        <f>#REF!*#REF!*6</f>
        <v>#REF!</v>
      </c>
      <c r="AG31" s="16" t="e">
        <f>#REF!*#REF!*#REF!</f>
        <v>#REF!</v>
      </c>
      <c r="AH31" s="4" t="e">
        <f>#REF!*#REF!*#REF!</f>
        <v>#REF!</v>
      </c>
      <c r="AI31" s="4" t="e">
        <f>#REF!*#REF!*6</f>
        <v>#REF!</v>
      </c>
      <c r="AJ31" s="4" t="e">
        <f>#REF!*#REF!*6</f>
        <v>#REF!</v>
      </c>
      <c r="AK31" s="16" t="e">
        <f>#REF!*#REF!*#REF!</f>
        <v>#REF!</v>
      </c>
      <c r="AL31" s="4" t="e">
        <f>#REF!*#REF!*#REF!</f>
        <v>#REF!</v>
      </c>
      <c r="AM31" s="4" t="e">
        <f>#REF!*#REF!*6</f>
        <v>#REF!</v>
      </c>
      <c r="AN31" s="4" t="e">
        <f>#REF!*#REF!*6</f>
        <v>#REF!</v>
      </c>
    </row>
    <row r="32" spans="1:40" s="1" customFormat="1" ht="12.75">
      <c r="A32" s="3" t="s">
        <v>44</v>
      </c>
      <c r="B32" s="25">
        <v>19497.686795596266</v>
      </c>
      <c r="C32" s="25">
        <v>9284.569493307636</v>
      </c>
      <c r="D32" s="25">
        <v>10213.117302288634</v>
      </c>
      <c r="E32" s="1" t="e">
        <f>((E20-#REF!)+E28)*(15.8%)</f>
        <v>#REF!</v>
      </c>
      <c r="F32" s="1" t="e">
        <f>((F20-#REF!)+F28)*(15.8%)</f>
        <v>#REF!</v>
      </c>
      <c r="G32" s="1" t="e">
        <f>((G20-#REF!)+G28)*(15.8%)</f>
        <v>#REF!</v>
      </c>
      <c r="H32" s="1" t="e">
        <f>((H20-#REF!)+H28)*(15.8%)</f>
        <v>#REF!</v>
      </c>
      <c r="I32" s="1" t="e">
        <f>((I20-#REF!)+I28)*(15.8%)</f>
        <v>#REF!</v>
      </c>
      <c r="J32" s="1" t="e">
        <f>((J20-#REF!)+J28)*(15.8%)</f>
        <v>#REF!</v>
      </c>
      <c r="K32" s="1" t="e">
        <f>((K20-#REF!)+K28)*(15.8%)</f>
        <v>#REF!</v>
      </c>
      <c r="L32" s="1" t="e">
        <f>((L20-#REF!)+L28)*(15.8%)</f>
        <v>#REF!</v>
      </c>
      <c r="M32" s="1" t="e">
        <f>((M20-#REF!)+M28)*(15.8%)</f>
        <v>#REF!</v>
      </c>
      <c r="N32" s="1" t="e">
        <f>((N20-#REF!)+N28)*(15.8%)</f>
        <v>#REF!</v>
      </c>
      <c r="O32" s="1" t="e">
        <f>((O20-#REF!)+O28)*(15.8%)</f>
        <v>#REF!</v>
      </c>
      <c r="P32" s="1" t="e">
        <f>((P20-#REF!)+P28)*(15.8%)</f>
        <v>#REF!</v>
      </c>
      <c r="Q32" s="1" t="e">
        <f>((Q20-#REF!)+Q28)*(15.8%)</f>
        <v>#REF!</v>
      </c>
      <c r="R32" s="1" t="e">
        <f>((R20-#REF!)+R28)*(15.8%)</f>
        <v>#REF!</v>
      </c>
      <c r="S32" s="1" t="e">
        <f>((S20-#REF!)+S28)*(15.8%)</f>
        <v>#REF!</v>
      </c>
      <c r="U32" s="1" t="e">
        <f>((U20-#REF!)+U28)*(15.8%)</f>
        <v>#REF!</v>
      </c>
      <c r="V32" s="1" t="e">
        <f>((V20-#REF!)+V28)*(15.8%)</f>
        <v>#REF!</v>
      </c>
      <c r="W32" s="1" t="e">
        <f>((W20-#REF!)+W28)*(15.8%)</f>
        <v>#REF!</v>
      </c>
      <c r="X32" s="1" t="e">
        <f>((X20-#REF!)+X28)*(15.8%)</f>
        <v>#REF!</v>
      </c>
      <c r="Y32" s="1" t="e">
        <f>((Y20-#REF!)+Y28)*(15.8%)</f>
        <v>#REF!</v>
      </c>
      <c r="Z32" s="1" t="e">
        <f>((Z20-#REF!)+Z28)*(15.8%)</f>
        <v>#REF!</v>
      </c>
      <c r="AA32" s="1" t="e">
        <f>((AA20-#REF!)+AA28)*(15.8%)</f>
        <v>#REF!</v>
      </c>
      <c r="AB32" s="1" t="e">
        <f>((AB20-#REF!)+AB28)*(15.8%)</f>
        <v>#REF!</v>
      </c>
      <c r="AC32" s="1" t="e">
        <f>((AC20-#REF!)+AC28)*(15.8%)</f>
        <v>#REF!</v>
      </c>
      <c r="AD32" s="1" t="e">
        <f>((AD20-#REF!)+AD28)*(15.8%)</f>
        <v>#REF!</v>
      </c>
      <c r="AE32" s="1" t="e">
        <f>((AE20-#REF!)+AE28)*(15.8%)</f>
        <v>#REF!</v>
      </c>
      <c r="AF32" s="1" t="e">
        <f>((AF20-#REF!)+AF28)*(15.8%)</f>
        <v>#REF!</v>
      </c>
      <c r="AG32" s="14" t="e">
        <f>((AG20-#REF!)+AG28)*(15.8%)</f>
        <v>#REF!</v>
      </c>
      <c r="AH32" s="1" t="e">
        <f>((AH20-#REF!)+AH28)*(15.8%)</f>
        <v>#REF!</v>
      </c>
      <c r="AI32" s="1" t="e">
        <f>((AI20-#REF!)+AI28)*(15.8%)</f>
        <v>#REF!</v>
      </c>
      <c r="AJ32" s="1" t="e">
        <f>((AJ20-#REF!)+AJ28)*(15.8%)</f>
        <v>#REF!</v>
      </c>
      <c r="AK32" s="14" t="e">
        <f>((AK20-#REF!)+AK28)*(15.8%)</f>
        <v>#REF!</v>
      </c>
      <c r="AL32" s="1" t="e">
        <f>((AL20-#REF!)+AL28)*(15.8%)</f>
        <v>#REF!</v>
      </c>
      <c r="AM32" s="1" t="e">
        <f>((AM20-#REF!)+AM28)*(15.8%)</f>
        <v>#REF!</v>
      </c>
      <c r="AN32" s="1" t="e">
        <f>((AN20-#REF!)+AN28)*(15.8%)</f>
        <v>#REF!</v>
      </c>
    </row>
    <row r="33" spans="1:40" s="1" customFormat="1" ht="25.5">
      <c r="A33" s="11" t="s">
        <v>45</v>
      </c>
      <c r="B33" s="25">
        <v>77819.61006305086</v>
      </c>
      <c r="C33" s="25">
        <v>37056.95717288136</v>
      </c>
      <c r="D33" s="25">
        <v>40762.652890169506</v>
      </c>
      <c r="E33" s="1" t="e">
        <f>SUM(#REF!)</f>
        <v>#REF!</v>
      </c>
      <c r="F33" s="1" t="e">
        <f>SUM(#REF!)</f>
        <v>#REF!</v>
      </c>
      <c r="G33" s="1" t="e">
        <f>SUM(#REF!)</f>
        <v>#REF!</v>
      </c>
      <c r="H33" s="1" t="e">
        <f>SUM(#REF!)</f>
        <v>#REF!</v>
      </c>
      <c r="I33" s="1" t="e">
        <f>SUM(#REF!)</f>
        <v>#REF!</v>
      </c>
      <c r="J33" s="1" t="e">
        <f>SUM(#REF!)</f>
        <v>#REF!</v>
      </c>
      <c r="K33" s="1" t="e">
        <f>SUM(#REF!)</f>
        <v>#REF!</v>
      </c>
      <c r="L33" s="1" t="e">
        <f>SUM(#REF!)</f>
        <v>#REF!</v>
      </c>
      <c r="M33" s="1" t="e">
        <f>SUM(#REF!)</f>
        <v>#REF!</v>
      </c>
      <c r="N33" s="1" t="e">
        <f>SUM(#REF!)</f>
        <v>#REF!</v>
      </c>
      <c r="O33" s="1" t="e">
        <f>SUM(#REF!)</f>
        <v>#REF!</v>
      </c>
      <c r="P33" s="1" t="e">
        <f>SUM(#REF!)</f>
        <v>#REF!</v>
      </c>
      <c r="Q33" s="1" t="e">
        <f>SUM(#REF!)</f>
        <v>#REF!</v>
      </c>
      <c r="R33" s="1" t="e">
        <f>SUM(#REF!)</f>
        <v>#REF!</v>
      </c>
      <c r="S33" s="1" t="e">
        <f>SUM(#REF!)</f>
        <v>#REF!</v>
      </c>
      <c r="U33" s="1" t="e">
        <f>SUM(#REF!)</f>
        <v>#REF!</v>
      </c>
      <c r="V33" s="1" t="e">
        <f>SUM(#REF!)</f>
        <v>#REF!</v>
      </c>
      <c r="W33" s="1" t="e">
        <f>SUM(#REF!)</f>
        <v>#REF!</v>
      </c>
      <c r="X33" s="1" t="e">
        <f>SUM(#REF!)</f>
        <v>#REF!</v>
      </c>
      <c r="Y33" s="1" t="e">
        <f>SUM(#REF!)</f>
        <v>#REF!</v>
      </c>
      <c r="Z33" s="1" t="e">
        <f>SUM(#REF!)</f>
        <v>#REF!</v>
      </c>
      <c r="AA33" s="1" t="e">
        <f>SUM(#REF!)</f>
        <v>#REF!</v>
      </c>
      <c r="AB33" s="1" t="e">
        <f>SUM(#REF!)</f>
        <v>#REF!</v>
      </c>
      <c r="AC33" s="1" t="e">
        <f>SUM(#REF!)</f>
        <v>#REF!</v>
      </c>
      <c r="AD33" s="1" t="e">
        <f>SUM(#REF!)</f>
        <v>#REF!</v>
      </c>
      <c r="AE33" s="1" t="e">
        <f>SUM(#REF!)</f>
        <v>#REF!</v>
      </c>
      <c r="AF33" s="1" t="e">
        <f>SUM(#REF!)</f>
        <v>#REF!</v>
      </c>
      <c r="AG33" s="14" t="e">
        <f>SUM(#REF!)</f>
        <v>#REF!</v>
      </c>
      <c r="AH33" s="1" t="e">
        <f>SUM(#REF!)</f>
        <v>#REF!</v>
      </c>
      <c r="AI33" s="1" t="e">
        <f>SUM(#REF!)</f>
        <v>#REF!</v>
      </c>
      <c r="AJ33" s="1" t="e">
        <f>SUM(#REF!)</f>
        <v>#REF!</v>
      </c>
      <c r="AK33" s="14" t="e">
        <f>SUM(#REF!)</f>
        <v>#REF!</v>
      </c>
      <c r="AL33" s="1" t="e">
        <f>SUM(#REF!)</f>
        <v>#REF!</v>
      </c>
      <c r="AM33" s="1" t="e">
        <f>SUM(#REF!)</f>
        <v>#REF!</v>
      </c>
      <c r="AN33" s="1" t="e">
        <f>SUM(#REF!)</f>
        <v>#REF!</v>
      </c>
    </row>
    <row r="34" spans="1:40" s="1" customFormat="1" ht="12.75">
      <c r="A34" s="3" t="s">
        <v>53</v>
      </c>
      <c r="B34" s="25">
        <v>729885.9239171625</v>
      </c>
      <c r="C34" s="25">
        <v>350249.32084035233</v>
      </c>
      <c r="D34" s="25">
        <v>379636.60307681013</v>
      </c>
      <c r="E34" s="1" t="e">
        <f>E12+E20+E21+E32+#REF!+#REF!+#REF!</f>
        <v>#REF!</v>
      </c>
      <c r="F34" s="1" t="e">
        <f>F12+F20+F21+F32+#REF!+#REF!+#REF!</f>
        <v>#REF!</v>
      </c>
      <c r="G34" s="1" t="e">
        <f>G12+G20+G21+G32+#REF!+#REF!+#REF!</f>
        <v>#REF!</v>
      </c>
      <c r="H34" s="1" t="e">
        <f>H12+H20+H21+H32+#REF!+#REF!+#REF!</f>
        <v>#REF!</v>
      </c>
      <c r="I34" s="1" t="e">
        <f>I12+I20+I21+I32+#REF!+#REF!+#REF!</f>
        <v>#REF!</v>
      </c>
      <c r="J34" s="1" t="e">
        <f>J12+J20+J21+J32+#REF!+#REF!+#REF!</f>
        <v>#REF!</v>
      </c>
      <c r="K34" s="1" t="e">
        <f>K12+K20+K21+K32+#REF!+#REF!+#REF!</f>
        <v>#REF!</v>
      </c>
      <c r="L34" s="1" t="e">
        <f>L12+L20+L21+L32+#REF!+#REF!+#REF!</f>
        <v>#REF!</v>
      </c>
      <c r="M34" s="1" t="e">
        <f>M12+M20+M21+M32+#REF!+#REF!+#REF!</f>
        <v>#REF!</v>
      </c>
      <c r="N34" s="1" t="e">
        <f>N12+N20+N21+N32+#REF!+#REF!+#REF!</f>
        <v>#REF!</v>
      </c>
      <c r="O34" s="1" t="e">
        <f>O12+O20+O21+O32+#REF!+#REF!+#REF!</f>
        <v>#REF!</v>
      </c>
      <c r="P34" s="1" t="e">
        <f>P12+P20+P21+P32+#REF!+#REF!+#REF!</f>
        <v>#REF!</v>
      </c>
      <c r="Q34" s="1" t="e">
        <f>Q12+Q20+Q21+Q32+#REF!+#REF!+#REF!</f>
        <v>#REF!</v>
      </c>
      <c r="R34" s="1" t="e">
        <f>R12+R20+R21+R32+#REF!+#REF!+#REF!</f>
        <v>#REF!</v>
      </c>
      <c r="S34" s="1" t="e">
        <f>S12+S20+S21+S32+#REF!+#REF!+#REF!</f>
        <v>#REF!</v>
      </c>
      <c r="U34" s="1" t="e">
        <f>U12+U20+U21+U32+#REF!+#REF!+#REF!</f>
        <v>#REF!</v>
      </c>
      <c r="V34" s="1" t="e">
        <f>V12+V20+V21+V32+#REF!+#REF!+#REF!</f>
        <v>#REF!</v>
      </c>
      <c r="W34" s="1" t="e">
        <f>W12+W20+W21+W32+#REF!+#REF!+#REF!</f>
        <v>#REF!</v>
      </c>
      <c r="X34" s="1" t="e">
        <f>X12+X20+X21+X32+#REF!+#REF!+#REF!</f>
        <v>#REF!</v>
      </c>
      <c r="Y34" s="1" t="e">
        <f>Y12+Y20+Y21+Y32+#REF!+#REF!+#REF!</f>
        <v>#REF!</v>
      </c>
      <c r="Z34" s="1" t="e">
        <f>Z12+Z20+Z21+Z32+#REF!+#REF!+#REF!</f>
        <v>#REF!</v>
      </c>
      <c r="AA34" s="1" t="e">
        <f>AA12+AA20+AA21+AA32+#REF!+#REF!+#REF!</f>
        <v>#REF!</v>
      </c>
      <c r="AB34" s="1" t="e">
        <f>AB12+AB20+AB21+AB32+#REF!+#REF!+#REF!</f>
        <v>#REF!</v>
      </c>
      <c r="AC34" s="1" t="e">
        <f>AC12+AC20+AC21+AC32+#REF!+#REF!+#REF!</f>
        <v>#REF!</v>
      </c>
      <c r="AD34" s="1" t="e">
        <f>AD12+AD20+AD21+AD32+#REF!+#REF!+#REF!</f>
        <v>#REF!</v>
      </c>
      <c r="AE34" s="1" t="e">
        <f>AE12+AE20+AE21+AE32+#REF!+#REF!+#REF!</f>
        <v>#REF!</v>
      </c>
      <c r="AF34" s="1" t="e">
        <f>AF12+AF20+AF21+AF32+#REF!+#REF!+#REF!</f>
        <v>#REF!</v>
      </c>
      <c r="AG34" s="14" t="e">
        <f>AG12+AG20+AG21+AG32+#REF!+#REF!+#REF!</f>
        <v>#REF!</v>
      </c>
      <c r="AH34" s="1" t="e">
        <f>AH12+AH20+AH21+AH32+#REF!+#REF!+#REF!</f>
        <v>#REF!</v>
      </c>
      <c r="AI34" s="1" t="e">
        <f>AI12+AI20+AI21+AI32+#REF!+#REF!+#REF!</f>
        <v>#REF!</v>
      </c>
      <c r="AJ34" s="1" t="e">
        <f>AJ12+AJ20+AJ21+AJ32+#REF!+#REF!+#REF!</f>
        <v>#REF!</v>
      </c>
      <c r="AK34" s="14" t="e">
        <f>AK12+AK20+AK21+AK32+#REF!+#REF!+#REF!</f>
        <v>#REF!</v>
      </c>
      <c r="AL34" s="1" t="e">
        <f>AL12+AL20+AL21+AL32+#REF!+#REF!+#REF!</f>
        <v>#REF!</v>
      </c>
      <c r="AM34" s="1" t="e">
        <f>AM12+AM20+AM21+AM32+#REF!+#REF!+#REF!</f>
        <v>#REF!</v>
      </c>
      <c r="AN34" s="1" t="e">
        <f>AN12+AN20+AN21+AN32+#REF!+#REF!+#REF!</f>
        <v>#REF!</v>
      </c>
    </row>
    <row r="35" spans="1:40" s="1" customFormat="1" ht="12.75">
      <c r="A35" s="3" t="s">
        <v>59</v>
      </c>
      <c r="B35" s="25">
        <v>9885.021254803009</v>
      </c>
      <c r="C35" s="25">
        <v>4693.831077752942</v>
      </c>
      <c r="D35" s="25">
        <v>5191.190177050066</v>
      </c>
      <c r="E35" s="1" t="e">
        <f>(E34-E12)*3%</f>
        <v>#REF!</v>
      </c>
      <c r="F35" s="1" t="e">
        <f>(F34-F12)*3%</f>
        <v>#REF!</v>
      </c>
      <c r="G35" s="1" t="e">
        <f>(G34-G12)*3%</f>
        <v>#REF!</v>
      </c>
      <c r="H35" s="1" t="e">
        <f>(H34-H12)*3%</f>
        <v>#REF!</v>
      </c>
      <c r="I35" s="1" t="e">
        <f>(I34-I12)*3%</f>
        <v>#REF!</v>
      </c>
      <c r="J35" s="1" t="e">
        <f>(J34-J12)*3%</f>
        <v>#REF!</v>
      </c>
      <c r="K35" s="1" t="e">
        <f>(K34-K12)*3%</f>
        <v>#REF!</v>
      </c>
      <c r="L35" s="1" t="e">
        <f>(L34-L12)*3%</f>
        <v>#REF!</v>
      </c>
      <c r="M35" s="1" t="e">
        <f>(M34-M12)*3%</f>
        <v>#REF!</v>
      </c>
      <c r="N35" s="1" t="e">
        <f>(N34-N12)*3%</f>
        <v>#REF!</v>
      </c>
      <c r="O35" s="1" t="e">
        <f>(O34-O12)*3%</f>
        <v>#REF!</v>
      </c>
      <c r="P35" s="1" t="e">
        <f>(P34-P12)*3%</f>
        <v>#REF!</v>
      </c>
      <c r="Q35" s="1" t="e">
        <f>(Q34-Q12)*3%</f>
        <v>#REF!</v>
      </c>
      <c r="R35" s="1" t="e">
        <f>(R34-R12)*3%</f>
        <v>#REF!</v>
      </c>
      <c r="S35" s="1" t="e">
        <f>(S34-S12)*3%</f>
        <v>#REF!</v>
      </c>
      <c r="U35" s="1" t="e">
        <f>(U34-U12)*3%</f>
        <v>#REF!</v>
      </c>
      <c r="V35" s="1" t="e">
        <f>(V34-V12)*3%</f>
        <v>#REF!</v>
      </c>
      <c r="W35" s="1" t="e">
        <f>(W34-W12)*3%</f>
        <v>#REF!</v>
      </c>
      <c r="X35" s="1" t="e">
        <f>(X34-X12)*3%</f>
        <v>#REF!</v>
      </c>
      <c r="Y35" s="1" t="e">
        <f>(Y34-Y12)*3%</f>
        <v>#REF!</v>
      </c>
      <c r="Z35" s="1" t="e">
        <f>(Z34-Z12)*3%</f>
        <v>#REF!</v>
      </c>
      <c r="AA35" s="1" t="e">
        <f>(AA34-AA12)*3%</f>
        <v>#REF!</v>
      </c>
      <c r="AB35" s="1" t="e">
        <f>(AB34-AB12)*3%</f>
        <v>#REF!</v>
      </c>
      <c r="AC35" s="1" t="e">
        <f>(AC34-AC12)*3%</f>
        <v>#REF!</v>
      </c>
      <c r="AD35" s="1" t="e">
        <f>(AD34-AD12)*3%</f>
        <v>#REF!</v>
      </c>
      <c r="AE35" s="1" t="e">
        <f>(AE34-AE12)*3%</f>
        <v>#REF!</v>
      </c>
      <c r="AF35" s="1" t="e">
        <f>(AF34-AF12)*3%</f>
        <v>#REF!</v>
      </c>
      <c r="AG35" s="14" t="e">
        <f>(AG34-AG12)*3%</f>
        <v>#REF!</v>
      </c>
      <c r="AH35" s="1" t="e">
        <f>(AH34-AH12)*3%</f>
        <v>#REF!</v>
      </c>
      <c r="AI35" s="1" t="e">
        <f>(AI34-AI12)*3%</f>
        <v>#REF!</v>
      </c>
      <c r="AJ35" s="1" t="e">
        <f>(AJ34-AJ12)*3%</f>
        <v>#REF!</v>
      </c>
      <c r="AK35" s="14" t="e">
        <f>(AK34-AK12)*3%</f>
        <v>#REF!</v>
      </c>
      <c r="AL35" s="1" t="e">
        <f>(AL34-AL12)*3%</f>
        <v>#REF!</v>
      </c>
      <c r="AM35" s="1" t="e">
        <f>(AM34-AM12)*3%</f>
        <v>#REF!</v>
      </c>
      <c r="AN35" s="1" t="e">
        <f>(AN34-AN12)*3%</f>
        <v>#REF!</v>
      </c>
    </row>
    <row r="36" spans="1:40" s="1" customFormat="1" ht="12.75">
      <c r="A36" s="3" t="s">
        <v>54</v>
      </c>
      <c r="B36" s="25">
        <v>739770.9451719655</v>
      </c>
      <c r="C36" s="25">
        <v>354943.15191810526</v>
      </c>
      <c r="D36" s="25">
        <v>384827.7932538602</v>
      </c>
      <c r="E36" s="1" t="e">
        <f aca="true" t="shared" si="0" ref="E36:S36">SUM(E34:E35)</f>
        <v>#REF!</v>
      </c>
      <c r="F36" s="1" t="e">
        <f t="shared" si="0"/>
        <v>#REF!</v>
      </c>
      <c r="G36" s="1" t="e">
        <f t="shared" si="0"/>
        <v>#REF!</v>
      </c>
      <c r="H36" s="1" t="e">
        <f t="shared" si="0"/>
        <v>#REF!</v>
      </c>
      <c r="I36" s="1" t="e">
        <f t="shared" si="0"/>
        <v>#REF!</v>
      </c>
      <c r="J36" s="1" t="e">
        <f t="shared" si="0"/>
        <v>#REF!</v>
      </c>
      <c r="K36" s="1" t="e">
        <f t="shared" si="0"/>
        <v>#REF!</v>
      </c>
      <c r="L36" s="1" t="e">
        <f t="shared" si="0"/>
        <v>#REF!</v>
      </c>
      <c r="M36" s="1" t="e">
        <f t="shared" si="0"/>
        <v>#REF!</v>
      </c>
      <c r="N36" s="1" t="e">
        <f t="shared" si="0"/>
        <v>#REF!</v>
      </c>
      <c r="O36" s="1" t="e">
        <f t="shared" si="0"/>
        <v>#REF!</v>
      </c>
      <c r="P36" s="1" t="e">
        <f t="shared" si="0"/>
        <v>#REF!</v>
      </c>
      <c r="Q36" s="1" t="e">
        <f t="shared" si="0"/>
        <v>#REF!</v>
      </c>
      <c r="R36" s="1" t="e">
        <f t="shared" si="0"/>
        <v>#REF!</v>
      </c>
      <c r="S36" s="1" t="e">
        <f t="shared" si="0"/>
        <v>#REF!</v>
      </c>
      <c r="U36" s="1" t="e">
        <f aca="true" t="shared" si="1" ref="U36:AN36">SUM(U34:U35)</f>
        <v>#REF!</v>
      </c>
      <c r="V36" s="1" t="e">
        <f t="shared" si="1"/>
        <v>#REF!</v>
      </c>
      <c r="W36" s="1" t="e">
        <f t="shared" si="1"/>
        <v>#REF!</v>
      </c>
      <c r="X36" s="1" t="e">
        <f t="shared" si="1"/>
        <v>#REF!</v>
      </c>
      <c r="Y36" s="1" t="e">
        <f t="shared" si="1"/>
        <v>#REF!</v>
      </c>
      <c r="Z36" s="1" t="e">
        <f t="shared" si="1"/>
        <v>#REF!</v>
      </c>
      <c r="AA36" s="1" t="e">
        <f t="shared" si="1"/>
        <v>#REF!</v>
      </c>
      <c r="AB36" s="1" t="e">
        <f t="shared" si="1"/>
        <v>#REF!</v>
      </c>
      <c r="AC36" s="1" t="e">
        <f t="shared" si="1"/>
        <v>#REF!</v>
      </c>
      <c r="AD36" s="1" t="e">
        <f t="shared" si="1"/>
        <v>#REF!</v>
      </c>
      <c r="AE36" s="1" t="e">
        <f t="shared" si="1"/>
        <v>#REF!</v>
      </c>
      <c r="AF36" s="1" t="e">
        <f t="shared" si="1"/>
        <v>#REF!</v>
      </c>
      <c r="AG36" s="14" t="e">
        <f t="shared" si="1"/>
        <v>#REF!</v>
      </c>
      <c r="AH36" s="1" t="e">
        <f t="shared" si="1"/>
        <v>#REF!</v>
      </c>
      <c r="AI36" s="1" t="e">
        <f t="shared" si="1"/>
        <v>#REF!</v>
      </c>
      <c r="AJ36" s="1" t="e">
        <f t="shared" si="1"/>
        <v>#REF!</v>
      </c>
      <c r="AK36" s="14" t="e">
        <f t="shared" si="1"/>
        <v>#REF!</v>
      </c>
      <c r="AL36" s="1" t="e">
        <f t="shared" si="1"/>
        <v>#REF!</v>
      </c>
      <c r="AM36" s="1" t="e">
        <f t="shared" si="1"/>
        <v>#REF!</v>
      </c>
      <c r="AN36" s="1" t="e">
        <f t="shared" si="1"/>
        <v>#REF!</v>
      </c>
    </row>
    <row r="37" spans="1:40" s="1" customFormat="1" ht="12.75" hidden="1">
      <c r="A37" s="3" t="s">
        <v>46</v>
      </c>
      <c r="B37" s="25">
        <v>133158.77013095378</v>
      </c>
      <c r="C37" s="25">
        <v>63889.767345258944</v>
      </c>
      <c r="D37" s="25">
        <v>69269.00278569483</v>
      </c>
      <c r="E37" s="1" t="e">
        <f aca="true" t="shared" si="2" ref="E37:S37">E36*0.18</f>
        <v>#REF!</v>
      </c>
      <c r="F37" s="1" t="e">
        <f t="shared" si="2"/>
        <v>#REF!</v>
      </c>
      <c r="G37" s="1" t="e">
        <f t="shared" si="2"/>
        <v>#REF!</v>
      </c>
      <c r="H37" s="1" t="e">
        <f t="shared" si="2"/>
        <v>#REF!</v>
      </c>
      <c r="I37" s="1" t="e">
        <f t="shared" si="2"/>
        <v>#REF!</v>
      </c>
      <c r="J37" s="1" t="e">
        <f t="shared" si="2"/>
        <v>#REF!</v>
      </c>
      <c r="K37" s="1" t="e">
        <f t="shared" si="2"/>
        <v>#REF!</v>
      </c>
      <c r="L37" s="1" t="e">
        <f t="shared" si="2"/>
        <v>#REF!</v>
      </c>
      <c r="M37" s="1" t="e">
        <f t="shared" si="2"/>
        <v>#REF!</v>
      </c>
      <c r="N37" s="1" t="e">
        <f t="shared" si="2"/>
        <v>#REF!</v>
      </c>
      <c r="O37" s="1" t="e">
        <f t="shared" si="2"/>
        <v>#REF!</v>
      </c>
      <c r="P37" s="1" t="e">
        <f t="shared" si="2"/>
        <v>#REF!</v>
      </c>
      <c r="Q37" s="1" t="e">
        <f t="shared" si="2"/>
        <v>#REF!</v>
      </c>
      <c r="R37" s="1" t="e">
        <f t="shared" si="2"/>
        <v>#REF!</v>
      </c>
      <c r="S37" s="1" t="e">
        <f t="shared" si="2"/>
        <v>#REF!</v>
      </c>
      <c r="U37" s="1" t="e">
        <f aca="true" t="shared" si="3" ref="U37:AN37">U36*0.18</f>
        <v>#REF!</v>
      </c>
      <c r="V37" s="1" t="e">
        <f t="shared" si="3"/>
        <v>#REF!</v>
      </c>
      <c r="W37" s="1" t="e">
        <f t="shared" si="3"/>
        <v>#REF!</v>
      </c>
      <c r="X37" s="1" t="e">
        <f t="shared" si="3"/>
        <v>#REF!</v>
      </c>
      <c r="Y37" s="1" t="e">
        <f t="shared" si="3"/>
        <v>#REF!</v>
      </c>
      <c r="Z37" s="1" t="e">
        <f t="shared" si="3"/>
        <v>#REF!</v>
      </c>
      <c r="AA37" s="1" t="e">
        <f t="shared" si="3"/>
        <v>#REF!</v>
      </c>
      <c r="AB37" s="1" t="e">
        <f t="shared" si="3"/>
        <v>#REF!</v>
      </c>
      <c r="AC37" s="1" t="e">
        <f t="shared" si="3"/>
        <v>#REF!</v>
      </c>
      <c r="AD37" s="1" t="e">
        <f t="shared" si="3"/>
        <v>#REF!</v>
      </c>
      <c r="AE37" s="1" t="e">
        <f t="shared" si="3"/>
        <v>#REF!</v>
      </c>
      <c r="AF37" s="1" t="e">
        <f t="shared" si="3"/>
        <v>#REF!</v>
      </c>
      <c r="AG37" s="14" t="e">
        <f t="shared" si="3"/>
        <v>#REF!</v>
      </c>
      <c r="AH37" s="1" t="e">
        <f t="shared" si="3"/>
        <v>#REF!</v>
      </c>
      <c r="AI37" s="1" t="e">
        <f t="shared" si="3"/>
        <v>#REF!</v>
      </c>
      <c r="AJ37" s="1" t="e">
        <f t="shared" si="3"/>
        <v>#REF!</v>
      </c>
      <c r="AK37" s="14" t="e">
        <f t="shared" si="3"/>
        <v>#REF!</v>
      </c>
      <c r="AL37" s="1" t="e">
        <f t="shared" si="3"/>
        <v>#REF!</v>
      </c>
      <c r="AM37" s="1" t="e">
        <f t="shared" si="3"/>
        <v>#REF!</v>
      </c>
      <c r="AN37" s="1" t="e">
        <f t="shared" si="3"/>
        <v>#REF!</v>
      </c>
    </row>
    <row r="38" spans="1:40" s="1" customFormat="1" ht="12.75">
      <c r="A38" s="3" t="s">
        <v>47</v>
      </c>
      <c r="B38" s="25">
        <v>872929.7153029193</v>
      </c>
      <c r="C38" s="25">
        <v>418832.9192633642</v>
      </c>
      <c r="D38" s="25">
        <v>454096.79603955505</v>
      </c>
      <c r="E38" s="1" t="e">
        <f aca="true" t="shared" si="4" ref="E38:S38">SUM(E36:E37)</f>
        <v>#REF!</v>
      </c>
      <c r="F38" s="1" t="e">
        <f t="shared" si="4"/>
        <v>#REF!</v>
      </c>
      <c r="G38" s="1" t="e">
        <f t="shared" si="4"/>
        <v>#REF!</v>
      </c>
      <c r="H38" s="1" t="e">
        <f t="shared" si="4"/>
        <v>#REF!</v>
      </c>
      <c r="I38" s="1" t="e">
        <f t="shared" si="4"/>
        <v>#REF!</v>
      </c>
      <c r="J38" s="1" t="e">
        <f t="shared" si="4"/>
        <v>#REF!</v>
      </c>
      <c r="K38" s="1" t="e">
        <f t="shared" si="4"/>
        <v>#REF!</v>
      </c>
      <c r="L38" s="1" t="e">
        <f t="shared" si="4"/>
        <v>#REF!</v>
      </c>
      <c r="M38" s="1" t="e">
        <f t="shared" si="4"/>
        <v>#REF!</v>
      </c>
      <c r="N38" s="1" t="e">
        <f t="shared" si="4"/>
        <v>#REF!</v>
      </c>
      <c r="O38" s="1" t="e">
        <f t="shared" si="4"/>
        <v>#REF!</v>
      </c>
      <c r="P38" s="1" t="e">
        <f t="shared" si="4"/>
        <v>#REF!</v>
      </c>
      <c r="Q38" s="1" t="e">
        <f t="shared" si="4"/>
        <v>#REF!</v>
      </c>
      <c r="R38" s="1" t="e">
        <f t="shared" si="4"/>
        <v>#REF!</v>
      </c>
      <c r="S38" s="1" t="e">
        <f t="shared" si="4"/>
        <v>#REF!</v>
      </c>
      <c r="U38" s="1" t="e">
        <f aca="true" t="shared" si="5" ref="U38:AN38">SUM(U36:U37)</f>
        <v>#REF!</v>
      </c>
      <c r="V38" s="1" t="e">
        <f t="shared" si="5"/>
        <v>#REF!</v>
      </c>
      <c r="W38" s="1" t="e">
        <f t="shared" si="5"/>
        <v>#REF!</v>
      </c>
      <c r="X38" s="1" t="e">
        <f t="shared" si="5"/>
        <v>#REF!</v>
      </c>
      <c r="Y38" s="1" t="e">
        <f t="shared" si="5"/>
        <v>#REF!</v>
      </c>
      <c r="Z38" s="1" t="e">
        <f t="shared" si="5"/>
        <v>#REF!</v>
      </c>
      <c r="AA38" s="1" t="e">
        <f t="shared" si="5"/>
        <v>#REF!</v>
      </c>
      <c r="AB38" s="1" t="e">
        <f t="shared" si="5"/>
        <v>#REF!</v>
      </c>
      <c r="AC38" s="1" t="e">
        <f t="shared" si="5"/>
        <v>#REF!</v>
      </c>
      <c r="AD38" s="1" t="e">
        <f t="shared" si="5"/>
        <v>#REF!</v>
      </c>
      <c r="AE38" s="1" t="e">
        <f t="shared" si="5"/>
        <v>#REF!</v>
      </c>
      <c r="AF38" s="1" t="e">
        <f t="shared" si="5"/>
        <v>#REF!</v>
      </c>
      <c r="AG38" s="14" t="e">
        <f t="shared" si="5"/>
        <v>#REF!</v>
      </c>
      <c r="AH38" s="1" t="e">
        <f t="shared" si="5"/>
        <v>#REF!</v>
      </c>
      <c r="AI38" s="1" t="e">
        <f t="shared" si="5"/>
        <v>#REF!</v>
      </c>
      <c r="AJ38" s="1" t="e">
        <f t="shared" si="5"/>
        <v>#REF!</v>
      </c>
      <c r="AK38" s="14" t="e">
        <f t="shared" si="5"/>
        <v>#REF!</v>
      </c>
      <c r="AL38" s="1" t="e">
        <f t="shared" si="5"/>
        <v>#REF!</v>
      </c>
      <c r="AM38" s="1" t="e">
        <f t="shared" si="5"/>
        <v>#REF!</v>
      </c>
      <c r="AN38" s="1" t="e">
        <f t="shared" si="5"/>
        <v>#REF!</v>
      </c>
    </row>
    <row r="39" spans="1:38" s="1" customFormat="1" ht="12.75">
      <c r="A39" s="6" t="s">
        <v>48</v>
      </c>
      <c r="B39" s="21"/>
      <c r="C39" s="21">
        <v>15.91</v>
      </c>
      <c r="D39" s="21">
        <f>15.91*1.1</f>
        <v>17.501</v>
      </c>
      <c r="E39" s="1" t="e">
        <f>E38/#REF!/6</f>
        <v>#REF!</v>
      </c>
      <c r="H39" s="1" t="e">
        <f>H38/#REF!/6</f>
        <v>#REF!</v>
      </c>
      <c r="K39" s="1" t="e">
        <f>K38/#REF!/6</f>
        <v>#REF!</v>
      </c>
      <c r="N39" s="1" t="e">
        <f>N38/#REF!/6</f>
        <v>#REF!</v>
      </c>
      <c r="Q39" s="1" t="e">
        <f>Q38/#REF!/6</f>
        <v>#REF!</v>
      </c>
      <c r="U39" s="1" t="e">
        <f>U38/#REF!/6</f>
        <v>#REF!</v>
      </c>
      <c r="X39" s="1" t="e">
        <f>X38/#REF!/6</f>
        <v>#REF!</v>
      </c>
      <c r="AA39" s="1" t="e">
        <f>AA38/#REF!/6</f>
        <v>#REF!</v>
      </c>
      <c r="AD39" s="1" t="e">
        <f>AD38/#REF!/6</f>
        <v>#REF!</v>
      </c>
      <c r="AG39" s="14" t="e">
        <f>AG38/#REF!/6</f>
        <v>#REF!</v>
      </c>
      <c r="AH39" s="1" t="e">
        <f>AH38/#REF!/6</f>
        <v>#REF!</v>
      </c>
      <c r="AK39" s="14" t="e">
        <f>AK38/#REF!/6</f>
        <v>#REF!</v>
      </c>
      <c r="AL39" s="1" t="e">
        <f>AL38/#REF!/6</f>
        <v>#REF!</v>
      </c>
    </row>
    <row r="40" spans="1:37" s="1" customFormat="1" ht="12.75">
      <c r="A40" s="20"/>
      <c r="B40" s="21"/>
      <c r="C40" s="21"/>
      <c r="D40" s="21"/>
      <c r="AG40" s="14"/>
      <c r="AK40" s="14"/>
    </row>
    <row r="41" ht="12.75">
      <c r="A41" t="s">
        <v>49</v>
      </c>
    </row>
    <row r="42" ht="12.75">
      <c r="A42" t="s">
        <v>50</v>
      </c>
    </row>
    <row r="44" ht="12.75">
      <c r="A44" t="s">
        <v>51</v>
      </c>
    </row>
    <row r="46" ht="12.75">
      <c r="A46" t="s">
        <v>52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2012-05-16T12:18:27Z</cp:lastPrinted>
  <dcterms:created xsi:type="dcterms:W3CDTF">2011-12-26T09:11:53Z</dcterms:created>
  <dcterms:modified xsi:type="dcterms:W3CDTF">2012-07-23T11:37:44Z</dcterms:modified>
  <cp:category/>
  <cp:version/>
  <cp:contentType/>
  <cp:contentStatus/>
</cp:coreProperties>
</file>