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ВЛАДИВ 11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<sst xmlns="http://schemas.openxmlformats.org/spreadsheetml/2006/main" count="89" uniqueCount="62">
  <si>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Айская 68</t>
  </si>
  <si>
    <t>Айская 70</t>
  </si>
  <si>
    <t>Айская 72</t>
  </si>
  <si>
    <t>Айская 75</t>
  </si>
  <si>
    <t>Айская 75/1</t>
  </si>
  <si>
    <t>Айская 75/2</t>
  </si>
  <si>
    <t>Айская 77/2</t>
  </si>
  <si>
    <t>Айская 78</t>
  </si>
  <si>
    <t>Айская 79/1</t>
  </si>
  <si>
    <t>Айская 80</t>
  </si>
  <si>
    <t>Айская 81</t>
  </si>
  <si>
    <t>Айская 81/1</t>
  </si>
  <si>
    <t>Айская 82</t>
  </si>
  <si>
    <t>Айская 84</t>
  </si>
  <si>
    <t>Айская 87</t>
  </si>
  <si>
    <t>Айская 89</t>
  </si>
  <si>
    <t>Айская 76</t>
  </si>
  <si>
    <t>Айская 79</t>
  </si>
  <si>
    <t>Айская 83</t>
  </si>
  <si>
    <t>Айская 91</t>
  </si>
  <si>
    <t>Айская 91/1</t>
  </si>
  <si>
    <t>Владивостокская 11</t>
  </si>
  <si>
    <t>всего</t>
  </si>
  <si>
    <t>с 01.01.2012</t>
  </si>
  <si>
    <t>с 01.07.2012</t>
  </si>
  <si>
    <t>Статьи доходов</t>
  </si>
  <si>
    <t>Сумма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</si>
  <si>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</si>
  <si>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</si>
  <si>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</si>
  <si>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</si>
  <si>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</si>
  <si>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</si>
  <si>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</si>
  <si>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</si>
  <si>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</si>
  <si>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</si>
  <si>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</si>
  <si>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</si>
  <si>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</si>
  <si>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</si>
  <si>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</si>
  <si>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</si>
  <si>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</si>
  <si>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</si>
  <si>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</si>
  <si>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</si>
  <si>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</si>
  <si>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</si>
  <si>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</si>
  <si>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</si>
  <si>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</si>
  <si>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</si>
  <si>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</si>
  <si>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</si>
  <si>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</si>
  <si>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 xml:space="preserve">всего </t>
  </si>
  <si>
    <t>ВСЕГО</t>
  </si>
  <si>
    <t>С 01.01.2012</t>
  </si>
  <si>
    <t>С 01.07.2012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</si>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</sst>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2" fillId="0" borderId="10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2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4" fontId="3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164" fontId="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0" fillId="0" borderId="12" xfId="0" applyNumberForma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168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BO40"/>
  <sheetViews>
    <sheetView tabSelected="1" zoomScale="85" zoomScaleNormal="85" zoomScalePageLayoutView="0" workbookViewId="0" topLeftCell="A1">
      <pane xSplit="1" ySplit="5" topLeftCell="BM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BS13" sqref="BS13"/>
    </sheetView>
  </sheetViews>
  <sheetFormatPr defaultColWidth="7.00390625" defaultRowHeight="12.75"/>
  <cols>
    <col min="1" max="1" width="54.875" style="0" customWidth="1"/>
    <col min="2" max="2" width="15.625" style="0" hidden="1" customWidth="1"/>
    <col min="3" max="3" width="12.125" style="0" hidden="1" customWidth="1"/>
    <col min="4" max="4" width="12.75390625" style="0" hidden="1" customWidth="1"/>
    <col min="5" max="5" width="20.00390625" style="0" hidden="1" customWidth="1"/>
    <col min="6" max="7" width="12.75390625" style="0" hidden="1" customWidth="1"/>
    <col min="8" max="8" width="20.00390625" style="0" hidden="1" customWidth="1"/>
    <col min="9" max="9" width="12.875" style="0" hidden="1" customWidth="1"/>
    <col min="10" max="10" width="12.125" style="0" hidden="1" customWidth="1"/>
    <col min="11" max="11" width="15.00390625" style="5" hidden="1" customWidth="1"/>
    <col min="12" max="12" width="16.00390625" style="5" hidden="1" customWidth="1"/>
    <col min="13" max="13" width="13.00390625" style="5" hidden="1" customWidth="1"/>
    <col min="14" max="19" width="20.00390625" style="0" hidden="1" customWidth="1"/>
    <col min="20" max="22" width="13.625" style="5" hidden="1" customWidth="1"/>
    <col min="23" max="23" width="15.375" style="25" hidden="1" customWidth="1"/>
    <col min="24" max="24" width="14.25390625" style="25" hidden="1" customWidth="1"/>
    <col min="25" max="25" width="14.375" style="25" hidden="1" customWidth="1"/>
    <col min="26" max="28" width="13.625" style="5" hidden="1" customWidth="1"/>
    <col min="29" max="31" width="20.00390625" style="0" hidden="1" customWidth="1"/>
    <col min="32" max="34" width="13.625" style="5" hidden="1" customWidth="1"/>
    <col min="35" max="37" width="13.625" style="0" hidden="1" customWidth="1"/>
    <col min="38" max="43" width="20.00390625" style="0" hidden="1" customWidth="1"/>
    <col min="44" max="44" width="15.00390625" style="5" hidden="1" customWidth="1"/>
    <col min="45" max="45" width="15.125" style="5" hidden="1" customWidth="1"/>
    <col min="46" max="46" width="14.25390625" style="5" hidden="1" customWidth="1"/>
    <col min="47" max="49" width="13.625" style="5" hidden="1" customWidth="1"/>
    <col min="50" max="52" width="20.00390625" style="0" hidden="1" customWidth="1"/>
    <col min="53" max="55" width="20.00390625" style="25" hidden="1" customWidth="1"/>
    <col min="56" max="58" width="20.00390625" style="0" hidden="1" customWidth="1"/>
    <col min="59" max="59" width="16.25390625" style="5" hidden="1" customWidth="1"/>
    <col min="60" max="61" width="12.125" style="5" hidden="1" customWidth="1"/>
    <col min="62" max="62" width="20.00390625" style="0" hidden="1" customWidth="1"/>
    <col min="63" max="64" width="12.125" style="0" hidden="1" customWidth="1"/>
    <col min="65" max="65" width="16.00390625" style="5" customWidth="1"/>
    <col min="66" max="66" width="14.375" style="5" customWidth="1"/>
    <col min="67" max="67" width="13.75390625" style="5" customWidth="1"/>
  </cols>
  <sheetData>
    <row r="2" spans="1:25" ht="12.75">
      <c r="A2" s="5" t="s">
        <v>54</v>
      </c>
      <c r="E2" s="5"/>
      <c r="F2" s="5"/>
      <c r="G2" s="5"/>
      <c r="H2" s="5"/>
      <c r="I2" s="5"/>
      <c r="J2" s="5"/>
      <c r="N2" s="5"/>
      <c r="O2" s="5"/>
      <c r="P2" s="5"/>
      <c r="Q2" s="5"/>
      <c r="R2" s="5"/>
      <c r="S2" s="5"/>
      <c r="W2" s="35"/>
      <c r="X2" s="35"/>
      <c r="Y2" s="35"/>
    </row>
    <row r="3" spans="1:25" ht="12.75">
      <c r="A3" s="20" t="s">
        <v>55</v>
      </c>
      <c r="B3" s="20"/>
      <c r="C3" s="20"/>
      <c r="D3" s="20"/>
      <c r="E3" s="5"/>
      <c r="F3" s="5"/>
      <c r="G3" s="5"/>
      <c r="H3" s="5"/>
      <c r="I3" s="5"/>
      <c r="J3" s="5"/>
      <c r="N3" s="5"/>
      <c r="O3" s="5"/>
      <c r="P3" s="5"/>
      <c r="Q3" s="5"/>
      <c r="R3" s="5"/>
      <c r="S3" s="5"/>
      <c r="W3" s="35"/>
      <c r="X3" s="35"/>
      <c r="Y3" s="35"/>
    </row>
    <row r="4" ht="12.75">
      <c r="A4" s="48"/>
    </row>
    <row r="5" spans="1:67" ht="13.5" customHeight="1">
      <c r="A5" s="48"/>
      <c r="B5" t="s">
        <v>0</v>
      </c>
      <c r="E5" t="s">
        <v>1</v>
      </c>
      <c r="H5" t="s">
        <v>2</v>
      </c>
      <c r="K5" s="52" t="s">
        <v>3</v>
      </c>
      <c r="L5" s="52"/>
      <c r="M5" s="52"/>
      <c r="N5" t="s">
        <v>4</v>
      </c>
      <c r="Q5" t="s">
        <v>5</v>
      </c>
      <c r="T5" s="52" t="s">
        <v>6</v>
      </c>
      <c r="U5" s="52"/>
      <c r="V5" s="52"/>
      <c r="W5" s="25" t="s">
        <v>7</v>
      </c>
      <c r="Z5" s="52" t="s">
        <v>8</v>
      </c>
      <c r="AA5" s="52"/>
      <c r="AB5" s="52"/>
      <c r="AC5" t="s">
        <v>9</v>
      </c>
      <c r="AF5" s="52" t="s">
        <v>10</v>
      </c>
      <c r="AG5" s="52"/>
      <c r="AH5" s="52"/>
      <c r="AI5" t="s">
        <v>11</v>
      </c>
      <c r="AL5" t="s">
        <v>12</v>
      </c>
      <c r="AO5" t="s">
        <v>13</v>
      </c>
      <c r="AR5" s="52" t="s">
        <v>14</v>
      </c>
      <c r="AS5" s="52"/>
      <c r="AT5" s="52"/>
      <c r="AU5" s="52" t="s">
        <v>15</v>
      </c>
      <c r="AV5" s="52"/>
      <c r="AW5" s="52"/>
      <c r="AX5" t="s">
        <v>16</v>
      </c>
      <c r="BA5" s="25" t="s">
        <v>17</v>
      </c>
      <c r="BD5" t="s">
        <v>18</v>
      </c>
      <c r="BG5" s="52" t="s">
        <v>19</v>
      </c>
      <c r="BH5" s="52"/>
      <c r="BI5" s="52"/>
      <c r="BJ5" t="s">
        <v>20</v>
      </c>
      <c r="BM5" s="53" t="s">
        <v>21</v>
      </c>
      <c r="BN5" s="53"/>
      <c r="BO5" s="53"/>
    </row>
    <row r="6" spans="1:67" ht="12.75">
      <c r="A6" s="48"/>
      <c r="B6" s="34"/>
      <c r="C6" s="34"/>
      <c r="D6" s="34"/>
      <c r="K6" s="11" t="s">
        <v>22</v>
      </c>
      <c r="L6" s="11" t="s">
        <v>23</v>
      </c>
      <c r="M6" s="11" t="s">
        <v>24</v>
      </c>
      <c r="T6" s="5" t="s">
        <v>57</v>
      </c>
      <c r="U6" s="5" t="s">
        <v>58</v>
      </c>
      <c r="V6" s="5" t="s">
        <v>59</v>
      </c>
      <c r="W6" s="34"/>
      <c r="X6" s="34"/>
      <c r="Y6" s="34"/>
      <c r="Z6" s="11"/>
      <c r="AA6" s="11"/>
      <c r="AB6" s="11"/>
      <c r="AC6" s="34"/>
      <c r="AD6" s="34"/>
      <c r="AE6" s="34"/>
      <c r="AF6" s="11" t="s">
        <v>22</v>
      </c>
      <c r="AG6" s="11" t="s">
        <v>23</v>
      </c>
      <c r="AH6" s="11" t="s">
        <v>24</v>
      </c>
      <c r="AI6" s="34"/>
      <c r="AJ6" s="34"/>
      <c r="AK6" s="34"/>
      <c r="AL6" s="34"/>
      <c r="AM6" s="34"/>
      <c r="AN6" s="34"/>
      <c r="AR6" s="11" t="s">
        <v>22</v>
      </c>
      <c r="AS6" s="11" t="s">
        <v>23</v>
      </c>
      <c r="AT6" s="11" t="s">
        <v>24</v>
      </c>
      <c r="AU6" s="11" t="s">
        <v>56</v>
      </c>
      <c r="AV6" s="11" t="s">
        <v>23</v>
      </c>
      <c r="AW6" s="11" t="s">
        <v>24</v>
      </c>
      <c r="BG6" s="11" t="s">
        <v>22</v>
      </c>
      <c r="BH6" s="11" t="s">
        <v>23</v>
      </c>
      <c r="BI6" s="11" t="s">
        <v>24</v>
      </c>
      <c r="BM6" s="24" t="s">
        <v>22</v>
      </c>
      <c r="BN6" s="24" t="s">
        <v>23</v>
      </c>
      <c r="BO6" s="24" t="s">
        <v>24</v>
      </c>
    </row>
    <row r="7" spans="1:67" ht="12.75">
      <c r="A7" s="11" t="s">
        <v>25</v>
      </c>
      <c r="B7" s="4"/>
      <c r="C7" s="4"/>
      <c r="D7" s="4"/>
      <c r="E7" t="s">
        <v>26</v>
      </c>
      <c r="H7" t="s">
        <v>26</v>
      </c>
      <c r="N7" t="s">
        <v>26</v>
      </c>
      <c r="Q7" t="s">
        <v>26</v>
      </c>
      <c r="Z7" s="11"/>
      <c r="AA7" s="11"/>
      <c r="AB7" s="11"/>
      <c r="AC7" t="s">
        <v>26</v>
      </c>
      <c r="AF7" s="11"/>
      <c r="AG7" s="11"/>
      <c r="AH7" s="11"/>
      <c r="AI7" t="s">
        <v>26</v>
      </c>
      <c r="AL7" t="s">
        <v>26</v>
      </c>
      <c r="AO7" t="s">
        <v>26</v>
      </c>
      <c r="AX7" t="s">
        <v>26</v>
      </c>
      <c r="BA7" s="25" t="s">
        <v>26</v>
      </c>
      <c r="BD7" t="s">
        <v>26</v>
      </c>
      <c r="BJ7" t="s">
        <v>26</v>
      </c>
      <c r="BM7" s="54" t="s">
        <v>60</v>
      </c>
      <c r="BN7" s="55" t="s">
        <v>60</v>
      </c>
      <c r="BO7" s="55" t="s">
        <v>60</v>
      </c>
    </row>
    <row r="8" spans="1:67" ht="12.75">
      <c r="A8" s="51" t="s">
        <v>27</v>
      </c>
      <c r="B8" s="29" t="e">
        <f>C8+D8</f>
        <v>#REF!</v>
      </c>
      <c r="C8" s="6" t="e">
        <f>#REF!*#REF!*6</f>
        <v>#REF!</v>
      </c>
      <c r="D8" s="6" t="e">
        <f>C8*1.1</f>
        <v>#REF!</v>
      </c>
      <c r="E8" s="1" t="e">
        <f>F8+G8</f>
        <v>#REF!</v>
      </c>
      <c r="F8" s="1" t="e">
        <f>#REF!*#REF!*6</f>
        <v>#REF!</v>
      </c>
      <c r="G8" s="1" t="e">
        <f>F8*1.1</f>
        <v>#REF!</v>
      </c>
      <c r="H8" s="1" t="e">
        <f>I8+J8</f>
        <v>#REF!</v>
      </c>
      <c r="I8" s="1" t="e">
        <f>#REF!*#REF!*6</f>
        <v>#REF!</v>
      </c>
      <c r="J8" s="1" t="e">
        <f>I8*1.1</f>
        <v>#REF!</v>
      </c>
      <c r="K8" s="13" t="e">
        <f>L8+M8</f>
        <v>#REF!</v>
      </c>
      <c r="L8" s="13" t="e">
        <f>#REF!*#REF!*6</f>
        <v>#REF!</v>
      </c>
      <c r="M8" s="13" t="e">
        <f>L8*1.1</f>
        <v>#REF!</v>
      </c>
      <c r="N8" s="1" t="e">
        <f>O8+P8</f>
        <v>#REF!</v>
      </c>
      <c r="O8" s="1" t="e">
        <f>#REF!*#REF!*6</f>
        <v>#REF!</v>
      </c>
      <c r="P8" s="1" t="e">
        <f>O8*1.1</f>
        <v>#REF!</v>
      </c>
      <c r="Q8" s="1" t="e">
        <f>R8+S8</f>
        <v>#REF!</v>
      </c>
      <c r="R8" s="1" t="e">
        <f>#REF!*#REF!*6</f>
        <v>#REF!</v>
      </c>
      <c r="S8" s="1" t="e">
        <f>R8*1.1</f>
        <v>#REF!</v>
      </c>
      <c r="T8" s="13" t="e">
        <f>U8+V8</f>
        <v>#REF!</v>
      </c>
      <c r="U8" s="13" t="e">
        <f>#REF!*#REF!*6</f>
        <v>#REF!</v>
      </c>
      <c r="V8" s="13" t="e">
        <f>U8*1.1</f>
        <v>#REF!</v>
      </c>
      <c r="W8" s="23" t="e">
        <f>X8+Y8</f>
        <v>#REF!</v>
      </c>
      <c r="X8" s="23" t="e">
        <f>#REF!*#REF!*6</f>
        <v>#REF!</v>
      </c>
      <c r="Y8" s="44" t="e">
        <f>X8*1.1</f>
        <v>#REF!</v>
      </c>
      <c r="Z8" s="13" t="e">
        <f>AA8+AB8</f>
        <v>#REF!</v>
      </c>
      <c r="AA8" s="13" t="e">
        <f>#REF!*#REF!*6</f>
        <v>#REF!</v>
      </c>
      <c r="AB8" s="13" t="e">
        <f>AA8*1.1</f>
        <v>#REF!</v>
      </c>
      <c r="AC8" s="1" t="e">
        <f>AD8+AE8</f>
        <v>#REF!</v>
      </c>
      <c r="AD8" s="1" t="e">
        <f>#REF!*#REF!*6</f>
        <v>#REF!</v>
      </c>
      <c r="AE8" s="1" t="e">
        <f>AD8*1.1</f>
        <v>#REF!</v>
      </c>
      <c r="AF8" s="13" t="e">
        <f>AG8+AH8</f>
        <v>#REF!</v>
      </c>
      <c r="AG8" s="13" t="e">
        <f>#REF!*#REF!*6</f>
        <v>#REF!</v>
      </c>
      <c r="AH8" s="13" t="e">
        <f>AG8*1.1</f>
        <v>#REF!</v>
      </c>
      <c r="AI8" s="1" t="e">
        <f>AJ8+AK8</f>
        <v>#REF!</v>
      </c>
      <c r="AJ8" s="1" t="e">
        <f>#REF!*#REF!*6</f>
        <v>#REF!</v>
      </c>
      <c r="AK8" s="1" t="e">
        <f>AJ8*1.1</f>
        <v>#REF!</v>
      </c>
      <c r="AL8" s="1" t="e">
        <f>AM8+AN8</f>
        <v>#REF!</v>
      </c>
      <c r="AM8" s="1" t="e">
        <f>#REF!*#REF!*6</f>
        <v>#REF!</v>
      </c>
      <c r="AN8" s="1" t="e">
        <f>AM8*1.1</f>
        <v>#REF!</v>
      </c>
      <c r="AO8" s="1" t="e">
        <f>AP8+AQ8</f>
        <v>#REF!</v>
      </c>
      <c r="AP8" s="1" t="e">
        <f>#REF!*#REF!*6</f>
        <v>#REF!</v>
      </c>
      <c r="AQ8" s="1" t="e">
        <f>AP8*1.1</f>
        <v>#REF!</v>
      </c>
      <c r="AR8" s="13" t="e">
        <f>AS8+AT8</f>
        <v>#REF!</v>
      </c>
      <c r="AS8" s="13" t="e">
        <f>#REF!*#REF!*6</f>
        <v>#REF!</v>
      </c>
      <c r="AT8" s="13" t="e">
        <f>AS8*1.1</f>
        <v>#REF!</v>
      </c>
      <c r="AU8" s="13" t="e">
        <f>AV8+AW8</f>
        <v>#REF!</v>
      </c>
      <c r="AV8" s="13" t="e">
        <f>#REF!*#REF!*6</f>
        <v>#REF!</v>
      </c>
      <c r="AW8" s="13" t="e">
        <f>AV8*1.1</f>
        <v>#REF!</v>
      </c>
      <c r="AX8" s="1" t="e">
        <f>AY8+AZ8</f>
        <v>#REF!</v>
      </c>
      <c r="AY8" s="1" t="e">
        <f>#REF!*#REF!*6</f>
        <v>#REF!</v>
      </c>
      <c r="AZ8" s="1" t="e">
        <f>AY8*1.1</f>
        <v>#REF!</v>
      </c>
      <c r="BA8" s="10" t="e">
        <f>BB8+BC8</f>
        <v>#REF!</v>
      </c>
      <c r="BB8" s="10" t="e">
        <f>#REF!*#REF!*6</f>
        <v>#REF!</v>
      </c>
      <c r="BC8" s="10" t="e">
        <f>BB8*1.1</f>
        <v>#REF!</v>
      </c>
      <c r="BD8" s="1" t="e">
        <f>BE8+BF8</f>
        <v>#REF!</v>
      </c>
      <c r="BE8" s="1" t="e">
        <f>#REF!*#REF!*6</f>
        <v>#REF!</v>
      </c>
      <c r="BF8" s="1" t="e">
        <f>BE8*1.1</f>
        <v>#REF!</v>
      </c>
      <c r="BG8" s="13" t="e">
        <f>BH8+BI8</f>
        <v>#REF!</v>
      </c>
      <c r="BH8" s="13" t="e">
        <f>#REF!*#REF!*6</f>
        <v>#REF!</v>
      </c>
      <c r="BI8" s="13" t="e">
        <f>BH8*1.1</f>
        <v>#REF!</v>
      </c>
      <c r="BJ8" s="1" t="e">
        <f>BK8+BL8</f>
        <v>#REF!</v>
      </c>
      <c r="BK8" s="1" t="e">
        <f>#REF!*#REF!*6</f>
        <v>#REF!</v>
      </c>
      <c r="BL8" s="1" t="e">
        <f>BK8*1.1</f>
        <v>#REF!</v>
      </c>
      <c r="BM8" s="49">
        <v>52773.21</v>
      </c>
      <c r="BN8" s="49">
        <v>25130.1</v>
      </c>
      <c r="BO8" s="49">
        <v>27643.11</v>
      </c>
    </row>
    <row r="9" spans="1:67" ht="12.75">
      <c r="A9" s="11" t="s">
        <v>28</v>
      </c>
      <c r="B9" s="30">
        <v>-64301.30401458067</v>
      </c>
      <c r="C9" s="7"/>
      <c r="D9" s="7"/>
      <c r="E9" s="3">
        <v>25117.25438886124</v>
      </c>
      <c r="F9" s="3"/>
      <c r="G9" s="3"/>
      <c r="H9" s="3">
        <v>-6216.187886974076</v>
      </c>
      <c r="I9" s="3"/>
      <c r="J9" s="3"/>
      <c r="K9" s="14">
        <v>26159.30428739451</v>
      </c>
      <c r="L9" s="14"/>
      <c r="M9" s="14"/>
      <c r="N9" s="3">
        <v>-131664.23198537948</v>
      </c>
      <c r="O9" s="3"/>
      <c r="P9" s="3"/>
      <c r="Q9" s="3">
        <v>83933.27474346652</v>
      </c>
      <c r="R9" s="3"/>
      <c r="S9" s="3"/>
      <c r="T9" s="14">
        <v>358249.57700513746</v>
      </c>
      <c r="U9" s="14"/>
      <c r="V9" s="14"/>
      <c r="W9" s="36">
        <v>-138272.11781931686</v>
      </c>
      <c r="X9" s="36"/>
      <c r="Y9" s="45"/>
      <c r="Z9" s="14">
        <v>2676.1405982680153</v>
      </c>
      <c r="AA9" s="14"/>
      <c r="AB9" s="14"/>
      <c r="AC9" s="3">
        <v>92522.36268232402</v>
      </c>
      <c r="AD9" s="3"/>
      <c r="AE9" s="3"/>
      <c r="AF9" s="14">
        <v>-88147.31459273683</v>
      </c>
      <c r="AG9" s="14"/>
      <c r="AH9" s="14"/>
      <c r="AI9" s="3">
        <v>22891.791803674656</v>
      </c>
      <c r="AJ9" s="3"/>
      <c r="AK9" s="3"/>
      <c r="AL9" s="3">
        <v>-70061.83684842841</v>
      </c>
      <c r="AM9" s="3"/>
      <c r="AN9" s="3"/>
      <c r="AO9" s="3">
        <v>-67592.00683922239</v>
      </c>
      <c r="AP9" s="3"/>
      <c r="AQ9" s="3"/>
      <c r="AR9" s="14">
        <v>-120575.49885536014</v>
      </c>
      <c r="AS9" s="14"/>
      <c r="AT9" s="14"/>
      <c r="AU9" s="14">
        <v>-245140.61980668973</v>
      </c>
      <c r="AV9" s="14"/>
      <c r="AW9" s="14"/>
      <c r="AX9" s="3">
        <v>-16226.443463069474</v>
      </c>
      <c r="AY9" s="3"/>
      <c r="AZ9" s="3"/>
      <c r="BA9" s="27">
        <v>16642.833118590846</v>
      </c>
      <c r="BB9" s="27"/>
      <c r="BC9" s="27"/>
      <c r="BD9" s="3">
        <v>-144375.50661518602</v>
      </c>
      <c r="BE9" s="3"/>
      <c r="BF9" s="3"/>
      <c r="BG9" s="14">
        <v>120375.94452724495</v>
      </c>
      <c r="BH9" s="13"/>
      <c r="BI9" s="13"/>
      <c r="BJ9" s="3">
        <v>-81292.32290439957</v>
      </c>
      <c r="BK9" s="1"/>
      <c r="BL9" s="1"/>
      <c r="BM9" s="50"/>
      <c r="BN9" s="50"/>
      <c r="BO9" s="50"/>
    </row>
    <row r="10" spans="1:67" ht="12.75">
      <c r="A10" s="41" t="s">
        <v>29</v>
      </c>
      <c r="B10" s="29">
        <f>B9</f>
        <v>-64301.30401458067</v>
      </c>
      <c r="C10" s="6">
        <f>B10/2</f>
        <v>-32150.652007290337</v>
      </c>
      <c r="D10" s="6">
        <f>B10/2</f>
        <v>-32150.652007290337</v>
      </c>
      <c r="E10" s="1">
        <f>E9</f>
        <v>25117.25438886124</v>
      </c>
      <c r="F10" s="1"/>
      <c r="G10" s="1"/>
      <c r="H10" s="1">
        <f>H9</f>
        <v>-6216.187886974076</v>
      </c>
      <c r="I10" s="1"/>
      <c r="J10" s="1"/>
      <c r="K10" s="13">
        <f>K9</f>
        <v>26159.30428739451</v>
      </c>
      <c r="L10" s="13"/>
      <c r="M10" s="13"/>
      <c r="N10" s="1">
        <f>N9</f>
        <v>-131664.23198537948</v>
      </c>
      <c r="O10" s="1">
        <f>N10/2</f>
        <v>-65832.11599268974</v>
      </c>
      <c r="P10" s="1">
        <f>N10/2</f>
        <v>-65832.11599268974</v>
      </c>
      <c r="Q10" s="1">
        <f>Q9</f>
        <v>83933.27474346652</v>
      </c>
      <c r="R10" s="1"/>
      <c r="S10" s="1"/>
      <c r="T10" s="13">
        <f>T9</f>
        <v>358249.57700513746</v>
      </c>
      <c r="U10" s="13">
        <f>T10/2</f>
        <v>179124.78850256873</v>
      </c>
      <c r="V10" s="13">
        <f>T10/2</f>
        <v>179124.78850256873</v>
      </c>
      <c r="W10" s="23">
        <f>W9</f>
        <v>-138272.11781931686</v>
      </c>
      <c r="X10" s="23"/>
      <c r="Y10" s="44"/>
      <c r="Z10" s="13">
        <f>Z9</f>
        <v>2676.1405982680153</v>
      </c>
      <c r="AA10" s="13"/>
      <c r="AB10" s="13"/>
      <c r="AC10" s="1">
        <f>AC9</f>
        <v>92522.36268232402</v>
      </c>
      <c r="AD10" s="1"/>
      <c r="AE10" s="1"/>
      <c r="AF10" s="13">
        <f>AF9</f>
        <v>-88147.31459273683</v>
      </c>
      <c r="AG10" s="13">
        <f>AF10/2</f>
        <v>-44073.657296368416</v>
      </c>
      <c r="AH10" s="13">
        <f>AF10/2</f>
        <v>-44073.657296368416</v>
      </c>
      <c r="AI10" s="1">
        <f>AI9</f>
        <v>22891.791803674656</v>
      </c>
      <c r="AJ10" s="1"/>
      <c r="AK10" s="1"/>
      <c r="AL10" s="1">
        <f>AL9</f>
        <v>-70061.83684842841</v>
      </c>
      <c r="AM10" s="1"/>
      <c r="AN10" s="1"/>
      <c r="AO10" s="1">
        <f>AO9</f>
        <v>-67592.00683922239</v>
      </c>
      <c r="AP10" s="1"/>
      <c r="AQ10" s="1"/>
      <c r="AR10" s="13">
        <f>AR9</f>
        <v>-120575.49885536014</v>
      </c>
      <c r="AS10" s="13">
        <f>AR10/2</f>
        <v>-60287.74942768007</v>
      </c>
      <c r="AT10" s="13">
        <f>AR10/2</f>
        <v>-60287.74942768007</v>
      </c>
      <c r="AU10" s="13">
        <f>AU9</f>
        <v>-245140.61980668973</v>
      </c>
      <c r="AV10" s="13"/>
      <c r="AW10" s="13"/>
      <c r="AX10" s="1">
        <f>AX9</f>
        <v>-16226.443463069474</v>
      </c>
      <c r="AY10" s="1"/>
      <c r="AZ10" s="1"/>
      <c r="BA10" s="10">
        <f>BA9/2</f>
        <v>8321.416559295423</v>
      </c>
      <c r="BB10" s="10"/>
      <c r="BC10" s="10"/>
      <c r="BD10" s="1">
        <f>BD9</f>
        <v>-144375.50661518602</v>
      </c>
      <c r="BE10" s="1"/>
      <c r="BF10" s="1"/>
      <c r="BG10" s="13">
        <f>BG9</f>
        <v>120375.94452724495</v>
      </c>
      <c r="BH10" s="13">
        <f>BG10/2</f>
        <v>60187.972263622476</v>
      </c>
      <c r="BI10" s="13">
        <f>BG10/2</f>
        <v>60187.972263622476</v>
      </c>
      <c r="BJ10" s="1">
        <f>BJ9</f>
        <v>-81292.32290439957</v>
      </c>
      <c r="BK10" s="1">
        <f>BJ10/2</f>
        <v>-40646.16145219978</v>
      </c>
      <c r="BL10" s="1">
        <f>BJ10/2</f>
        <v>-40646.16145219978</v>
      </c>
      <c r="BM10" s="49">
        <v>-174611.55884918588</v>
      </c>
      <c r="BN10" s="49"/>
      <c r="BO10" s="49"/>
    </row>
    <row r="11" spans="1:67" ht="12.75">
      <c r="A11" s="11" t="s">
        <v>30</v>
      </c>
      <c r="B11" s="29" t="e">
        <f>C11+D11</f>
        <v>#REF!</v>
      </c>
      <c r="C11" s="6" t="e">
        <f>#REF!+#REF!+#REF!+C12+C13+#REF!+#REF!+C14+C15+#REF!+#REF!+#REF!+#REF!+#REF!+#REF!</f>
        <v>#REF!</v>
      </c>
      <c r="D11" s="6" t="e">
        <f>#REF!+#REF!+#REF!+D12+D13+#REF!+#REF!+D14+D15+#REF!+#REF!+#REF!+#REF!+#REF!+#REF!</f>
        <v>#REF!</v>
      </c>
      <c r="E11" s="1" t="e">
        <f>#REF!+#REF!+#REF!+E12+E13+#REF!+#REF!+E14+E15+#REF!+#REF!+#REF!+#REF!+#REF!</f>
        <v>#REF!</v>
      </c>
      <c r="F11" s="1" t="e">
        <f>#REF!+#REF!+#REF!+F12+F13+#REF!+#REF!+F14+F15+#REF!+#REF!+#REF!+#REF!+#REF!</f>
        <v>#REF!</v>
      </c>
      <c r="G11" s="1" t="e">
        <f>#REF!+#REF!+#REF!+G12+G13+#REF!+#REF!+G14+G15+#REF!+#REF!+#REF!+#REF!+#REF!</f>
        <v>#REF!</v>
      </c>
      <c r="H11" s="1" t="e">
        <f>#REF!+#REF!+#REF!+H12+H13+#REF!+#REF!+H14+H15+#REF!+#REF!+#REF!+#REF!+#REF!</f>
        <v>#REF!</v>
      </c>
      <c r="I11" s="1" t="e">
        <f>#REF!+#REF!+#REF!+I12+I13+#REF!+#REF!+I14+I15+#REF!+#REF!+#REF!+#REF!+#REF!</f>
        <v>#REF!</v>
      </c>
      <c r="J11" s="1" t="e">
        <f>#REF!+#REF!+#REF!+J12+J13+#REF!+#REF!+J14+J15+#REF!+#REF!+#REF!+#REF!+#REF!</f>
        <v>#REF!</v>
      </c>
      <c r="K11" s="13" t="e">
        <f>#REF!+#REF!+#REF!+K12+K13+#REF!+#REF!+K14+K15+#REF!+#REF!+#REF!+#REF!+#REF!</f>
        <v>#REF!</v>
      </c>
      <c r="L11" s="13" t="e">
        <f>#REF!+#REF!+#REF!+L12+L13+#REF!+#REF!+L14+L15+#REF!+#REF!+#REF!+#REF!+#REF!</f>
        <v>#REF!</v>
      </c>
      <c r="M11" s="13" t="e">
        <f>#REF!+#REF!+#REF!+M12+M13+#REF!+#REF!+M14+M15+#REF!+#REF!+#REF!+#REF!+#REF!</f>
        <v>#REF!</v>
      </c>
      <c r="N11" s="1" t="e">
        <f>#REF!+#REF!+#REF!+N12+N13+#REF!+#REF!+N14+N15+#REF!+#REF!+#REF!+#REF!+#REF!</f>
        <v>#REF!</v>
      </c>
      <c r="O11" s="1" t="e">
        <f>#REF!+#REF!+#REF!+O12+O13+#REF!+#REF!+O14+O15+#REF!+#REF!+#REF!+#REF!+#REF!</f>
        <v>#REF!</v>
      </c>
      <c r="P11" s="1" t="e">
        <f>#REF!+#REF!+#REF!+P12+P13+#REF!+#REF!+P14+P15+#REF!+#REF!+#REF!+#REF!+#REF!</f>
        <v>#REF!</v>
      </c>
      <c r="Q11" s="1" t="e">
        <f>#REF!+#REF!+#REF!+Q12+Q13+#REF!+#REF!+Q14+Q15+#REF!+#REF!+#REF!+#REF!+#REF!</f>
        <v>#REF!</v>
      </c>
      <c r="R11" s="1" t="e">
        <f>#REF!+#REF!+#REF!+R12+R13+#REF!+#REF!+R14+R15+#REF!+#REF!+#REF!+#REF!+#REF!</f>
        <v>#REF!</v>
      </c>
      <c r="S11" s="1" t="e">
        <f>#REF!+#REF!+#REF!+S12+S13+#REF!+#REF!+S14+S15+#REF!+#REF!+#REF!+#REF!+#REF!</f>
        <v>#REF!</v>
      </c>
      <c r="T11" s="13" t="e">
        <f>#REF!+#REF!+#REF!+T12+T13+#REF!+#REF!+T14+T15+#REF!+#REF!+#REF!+#REF!+#REF!+#REF!</f>
        <v>#REF!</v>
      </c>
      <c r="U11" s="13" t="e">
        <f>#REF!+#REF!+#REF!+U12+U13+#REF!+#REF!+U14+U15+#REF!+#REF!+#REF!+#REF!+#REF!+#REF!</f>
        <v>#REF!</v>
      </c>
      <c r="V11" s="13" t="e">
        <f>#REF!+#REF!+#REF!+V12+V13+#REF!+#REF!+V14+V15+#REF!+#REF!+#REF!+#REF!+#REF!+#REF!</f>
        <v>#REF!</v>
      </c>
      <c r="W11" s="23" t="e">
        <f>#REF!+#REF!+#REF!+W12+W13+#REF!+#REF!+W14+W15+#REF!+#REF!+#REF!+#REF!+#REF!</f>
        <v>#REF!</v>
      </c>
      <c r="X11" s="23" t="e">
        <f>#REF!+#REF!+#REF!+X12+X13+#REF!+#REF!+X14+X15+#REF!+#REF!+#REF!+#REF!+#REF!+#REF!</f>
        <v>#REF!</v>
      </c>
      <c r="Y11" s="23" t="e">
        <f>#REF!+#REF!+#REF!+Y12+Y13+#REF!+#REF!+Y14+Y15+#REF!+#REF!+#REF!+#REF!+#REF!+#REF!</f>
        <v>#REF!</v>
      </c>
      <c r="Z11" s="13" t="e">
        <f>#REF!+#REF!+#REF!+Z12+Z13+#REF!+#REF!+Z14+Z15+#REF!+#REF!+#REF!+#REF!+#REF!</f>
        <v>#REF!</v>
      </c>
      <c r="AA11" s="13" t="e">
        <f>#REF!+#REF!+#REF!+AA12+AA13+#REF!+#REF!+AA14+AA15+#REF!+#REF!+#REF!+#REF!+#REF!</f>
        <v>#REF!</v>
      </c>
      <c r="AB11" s="13" t="e">
        <f>#REF!+#REF!+#REF!+AB12+AB13+#REF!+#REF!+AB14+AB15+#REF!+#REF!+#REF!+#REF!+#REF!</f>
        <v>#REF!</v>
      </c>
      <c r="AC11" s="1" t="e">
        <f>#REF!+#REF!+#REF!+AC12+AC13+#REF!+#REF!+AC14+AC15+#REF!+#REF!+#REF!+#REF!+#REF!</f>
        <v>#REF!</v>
      </c>
      <c r="AD11" s="1" t="e">
        <f>#REF!+#REF!+#REF!+AD12+AD13+#REF!+#REF!+AD14+AD15+#REF!+#REF!+#REF!+#REF!+#REF!</f>
        <v>#REF!</v>
      </c>
      <c r="AE11" s="1" t="e">
        <f>#REF!+#REF!+#REF!+AE12+AE13+#REF!+#REF!+AE14+AE15+#REF!+#REF!+#REF!+#REF!+#REF!</f>
        <v>#REF!</v>
      </c>
      <c r="AF11" s="13" t="e">
        <f>#REF!+#REF!+#REF!+AF12+AF13+#REF!+#REF!+AF14+AF15+#REF!+#REF!+#REF!+#REF!+#REF!</f>
        <v>#REF!</v>
      </c>
      <c r="AG11" s="13" t="e">
        <f>#REF!+#REF!+#REF!+AG12+AG13+#REF!+#REF!+AG14+AG15+#REF!+#REF!+#REF!+#REF!+#REF!</f>
        <v>#REF!</v>
      </c>
      <c r="AH11" s="13" t="e">
        <f>#REF!+#REF!+#REF!+AH12+AH13+#REF!+#REF!+AH14+AH15+#REF!+#REF!+#REF!+#REF!+#REF!</f>
        <v>#REF!</v>
      </c>
      <c r="AI11" s="1" t="e">
        <f>#REF!+#REF!+#REF!+AI12+AI13+#REF!+#REF!+AI14+AI15+#REF!+#REF!+#REF!+#REF!+#REF!</f>
        <v>#REF!</v>
      </c>
      <c r="AJ11" s="1" t="e">
        <f>#REF!+#REF!+#REF!+AJ12+AJ13+#REF!+#REF!+AJ14+AJ15+#REF!+#REF!+#REF!+#REF!+#REF!</f>
        <v>#REF!</v>
      </c>
      <c r="AK11" s="1" t="e">
        <f>#REF!+#REF!+#REF!+AK12+AK13+#REF!+#REF!+AK14+AK15+#REF!+#REF!+#REF!+#REF!+#REF!</f>
        <v>#REF!</v>
      </c>
      <c r="AL11" s="1" t="e">
        <f>#REF!+#REF!+#REF!+AL12+AL13+#REF!+#REF!+AL14+AL15+#REF!+#REF!+#REF!+#REF!+#REF!</f>
        <v>#REF!</v>
      </c>
      <c r="AM11" s="1" t="e">
        <f>#REF!+#REF!+#REF!+AM12+AM13+#REF!+#REF!+AM14+AM15+#REF!+#REF!+#REF!+#REF!+#REF!</f>
        <v>#REF!</v>
      </c>
      <c r="AN11" s="1" t="e">
        <f>#REF!+#REF!+#REF!+AN12+AN13+#REF!+#REF!+AN14+AN15+#REF!+#REF!+#REF!+#REF!+#REF!</f>
        <v>#REF!</v>
      </c>
      <c r="AO11" s="1" t="e">
        <f>#REF!+#REF!+#REF!+AO12+AO13+#REF!+#REF!+AO14+AO15+#REF!+#REF!+#REF!+#REF!+#REF!</f>
        <v>#REF!</v>
      </c>
      <c r="AP11" s="1" t="e">
        <f>#REF!+#REF!+#REF!+AP12+AP13+#REF!+#REF!+AP14+AP15+#REF!+#REF!+#REF!+#REF!+#REF!</f>
        <v>#REF!</v>
      </c>
      <c r="AQ11" s="1" t="e">
        <f>#REF!+#REF!+#REF!+AQ12+AQ13+#REF!+#REF!+AQ14+AQ15+#REF!+#REF!+#REF!+#REF!+#REF!</f>
        <v>#REF!</v>
      </c>
      <c r="AR11" s="13" t="e">
        <f>#REF!+#REF!+#REF!+AR12+AR13+#REF!+#REF!+AR14+AR15+#REF!+#REF!+#REF!+#REF!+#REF!+#REF!</f>
        <v>#REF!</v>
      </c>
      <c r="AS11" s="13" t="e">
        <f>#REF!+#REF!+#REF!+AS12+AS13+#REF!+#REF!+AS14+AS15+#REF!+#REF!+#REF!+#REF!+#REF!+#REF!</f>
        <v>#REF!</v>
      </c>
      <c r="AT11" s="13" t="e">
        <f>#REF!+#REF!+#REF!+AT12+AT13+#REF!+#REF!+AT14+AT15+#REF!+#REF!+#REF!+#REF!+#REF!+#REF!</f>
        <v>#REF!</v>
      </c>
      <c r="AU11" s="13" t="e">
        <f>#REF!+#REF!+#REF!+AU12+AU13+#REF!+#REF!+AU14+AU15+#REF!+#REF!+#REF!+#REF!+#REF!</f>
        <v>#REF!</v>
      </c>
      <c r="AV11" s="13" t="e">
        <f>#REF!+#REF!+#REF!+AV12+AV13+#REF!+#REF!+AV14+AV15+#REF!+#REF!+#REF!+#REF!+#REF!</f>
        <v>#REF!</v>
      </c>
      <c r="AW11" s="13" t="e">
        <f>#REF!+#REF!+#REF!+AW12+AW13+#REF!+#REF!+AW14+AW15+#REF!+#REF!+#REF!+#REF!+#REF!</f>
        <v>#REF!</v>
      </c>
      <c r="AX11" s="1" t="e">
        <f>#REF!+#REF!+#REF!+AX12+AX13+#REF!+#REF!+AX14+AX15+#REF!+#REF!+#REF!+#REF!+#REF!</f>
        <v>#REF!</v>
      </c>
      <c r="AY11" s="1" t="e">
        <f>#REF!+#REF!+#REF!+AY12+AY13+#REF!+#REF!+AY14+AY15+#REF!+#REF!+#REF!+#REF!+#REF!</f>
        <v>#REF!</v>
      </c>
      <c r="AZ11" s="1" t="e">
        <f>#REF!+#REF!+#REF!+AZ12+AZ13+#REF!+#REF!+AZ14+AZ15+#REF!+#REF!+#REF!+#REF!+#REF!</f>
        <v>#REF!</v>
      </c>
      <c r="BA11" s="10" t="e">
        <f>#REF!+#REF!+#REF!+BA12+BA13+#REF!+#REF!+BA14+BA15+#REF!+#REF!+#REF!+#REF!+#REF!</f>
        <v>#REF!</v>
      </c>
      <c r="BB11" s="10" t="e">
        <f>#REF!+#REF!+#REF!+BB12+BB13+#REF!+#REF!+BB14+BB15+#REF!+#REF!+#REF!+#REF!+#REF!</f>
        <v>#REF!</v>
      </c>
      <c r="BC11" s="10" t="e">
        <f>#REF!+#REF!+#REF!+BC12+BC13+#REF!+#REF!+BC14+BC15+#REF!+#REF!+#REF!+#REF!+#REF!</f>
        <v>#REF!</v>
      </c>
      <c r="BD11" s="1" t="e">
        <f>#REF!+#REF!+#REF!+BD12+BD13+#REF!+#REF!+BD14+BD15+#REF!+#REF!+#REF!+#REF!+#REF!</f>
        <v>#REF!</v>
      </c>
      <c r="BE11" s="1" t="e">
        <f>#REF!+#REF!+#REF!+BE12+BE13+#REF!+#REF!+BE14+BE15+#REF!+#REF!+#REF!+#REF!+#REF!</f>
        <v>#REF!</v>
      </c>
      <c r="BF11" s="1" t="e">
        <f>#REF!+#REF!+#REF!+BF12+BF13+#REF!+#REF!+BF14+BF15+#REF!+#REF!+#REF!+#REF!+#REF!</f>
        <v>#REF!</v>
      </c>
      <c r="BG11" s="13" t="e">
        <f>#REF!+#REF!+#REF!+BG12+BG13+#REF!+#REF!+BG14+BG15+#REF!+#REF!+#REF!+#REF!+#REF!+#REF!</f>
        <v>#REF!</v>
      </c>
      <c r="BH11" s="13" t="e">
        <f>#REF!+#REF!+#REF!+BH12+BH13+#REF!+#REF!+BH14+BH15+#REF!+#REF!+#REF!+#REF!+#REF!+#REF!</f>
        <v>#REF!</v>
      </c>
      <c r="BI11" s="13" t="e">
        <f>#REF!+#REF!+#REF!+BI12+BI13+#REF!+#REF!+BI14+BI15+#REF!+#REF!+#REF!+#REF!+#REF!+#REF!</f>
        <v>#REF!</v>
      </c>
      <c r="BJ11" s="1" t="e">
        <f>#REF!+#REF!+#REF!+BJ12+BJ13+#REF!+#REF!+BJ14+BJ15+#REF!+#REF!+#REF!+#REF!+#REF!+#REF!</f>
        <v>#REF!</v>
      </c>
      <c r="BK11" s="1" t="e">
        <f>#REF!+#REF!+#REF!+BK12+BK13+#REF!+#REF!+BK14+BK15+#REF!+#REF!+#REF!+#REF!+#REF!+#REF!</f>
        <v>#REF!</v>
      </c>
      <c r="BL11" s="1" t="e">
        <f>#REF!+#REF!+#REF!+BL12+BL13+#REF!+#REF!+BL14+BL15+#REF!+#REF!+#REF!+#REF!+#REF!+#REF!</f>
        <v>#REF!</v>
      </c>
      <c r="BM11" s="49">
        <v>8340.143898305085</v>
      </c>
      <c r="BN11" s="49">
        <v>3967.049661016949</v>
      </c>
      <c r="BO11" s="49">
        <v>4373.094237288135</v>
      </c>
    </row>
    <row r="12" spans="1:67" ht="12.75">
      <c r="A12" s="41" t="s">
        <v>31</v>
      </c>
      <c r="B12" s="29" t="e">
        <f>#REF!+#REF!+#REF!</f>
        <v>#REF!</v>
      </c>
      <c r="C12" s="6" t="e">
        <f>#REF!+#REF!+#REF!</f>
        <v>#REF!</v>
      </c>
      <c r="D12" s="6" t="e">
        <f>#REF!+#REF!+#REF!</f>
        <v>#REF!</v>
      </c>
      <c r="E12" s="1" t="e">
        <f>#REF!+#REF!+#REF!</f>
        <v>#REF!</v>
      </c>
      <c r="F12" s="1" t="e">
        <f>#REF!+#REF!+#REF!</f>
        <v>#REF!</v>
      </c>
      <c r="G12" s="1" t="e">
        <f>#REF!+#REF!+#REF!</f>
        <v>#REF!</v>
      </c>
      <c r="H12" s="1" t="e">
        <f>#REF!+#REF!+#REF!</f>
        <v>#REF!</v>
      </c>
      <c r="I12" s="1" t="e">
        <f>#REF!+#REF!+#REF!</f>
        <v>#REF!</v>
      </c>
      <c r="J12" s="1" t="e">
        <f>#REF!+#REF!+#REF!</f>
        <v>#REF!</v>
      </c>
      <c r="K12" s="16" t="e">
        <f>#REF!+#REF!+#REF!</f>
        <v>#REF!</v>
      </c>
      <c r="L12" s="13" t="e">
        <f>#REF!+#REF!+#REF!</f>
        <v>#REF!</v>
      </c>
      <c r="M12" s="13" t="e">
        <f>#REF!+#REF!+#REF!</f>
        <v>#REF!</v>
      </c>
      <c r="N12" s="1" t="e">
        <f>#REF!+#REF!+#REF!</f>
        <v>#REF!</v>
      </c>
      <c r="O12" s="1" t="e">
        <f>#REF!+#REF!+#REF!</f>
        <v>#REF!</v>
      </c>
      <c r="P12" s="1" t="e">
        <f>#REF!+#REF!+#REF!</f>
        <v>#REF!</v>
      </c>
      <c r="Q12" s="1" t="e">
        <f>#REF!+#REF!+#REF!</f>
        <v>#REF!</v>
      </c>
      <c r="R12" s="1" t="e">
        <f>#REF!+#REF!+#REF!</f>
        <v>#REF!</v>
      </c>
      <c r="S12" s="1" t="e">
        <f>#REF!+#REF!+#REF!</f>
        <v>#REF!</v>
      </c>
      <c r="T12" s="13" t="e">
        <f>#REF!+#REF!+#REF!</f>
        <v>#REF!</v>
      </c>
      <c r="U12" s="13" t="e">
        <f>#REF!+#REF!+#REF!</f>
        <v>#REF!</v>
      </c>
      <c r="V12" s="13" t="e">
        <f>#REF!+#REF!+#REF!</f>
        <v>#REF!</v>
      </c>
      <c r="W12" s="23" t="e">
        <f>#REF!+#REF!+#REF!</f>
        <v>#REF!</v>
      </c>
      <c r="X12" s="23"/>
      <c r="Y12" s="44"/>
      <c r="Z12" s="13" t="e">
        <f>#REF!+#REF!+#REF!</f>
        <v>#REF!</v>
      </c>
      <c r="AA12" s="13" t="e">
        <f>#REF!+#REF!+#REF!</f>
        <v>#REF!</v>
      </c>
      <c r="AB12" s="13" t="e">
        <f>#REF!+#REF!+#REF!</f>
        <v>#REF!</v>
      </c>
      <c r="AC12" s="1" t="e">
        <f>#REF!+#REF!+#REF!</f>
        <v>#REF!</v>
      </c>
      <c r="AD12" s="1" t="e">
        <f>#REF!+#REF!+#REF!</f>
        <v>#REF!</v>
      </c>
      <c r="AE12" s="1" t="e">
        <f>#REF!+#REF!+#REF!</f>
        <v>#REF!</v>
      </c>
      <c r="AF12" s="13" t="e">
        <f>#REF!+#REF!+#REF!</f>
        <v>#REF!</v>
      </c>
      <c r="AG12" s="13"/>
      <c r="AH12" s="13"/>
      <c r="AI12" s="1" t="e">
        <f>#REF!+#REF!+#REF!</f>
        <v>#REF!</v>
      </c>
      <c r="AJ12" s="1" t="e">
        <f>#REF!+#REF!+#REF!</f>
        <v>#REF!</v>
      </c>
      <c r="AK12" s="1" t="e">
        <f>#REF!+#REF!+#REF!</f>
        <v>#REF!</v>
      </c>
      <c r="AL12" s="1" t="e">
        <f>#REF!+#REF!+#REF!</f>
        <v>#REF!</v>
      </c>
      <c r="AM12" s="1"/>
      <c r="AN12" s="1"/>
      <c r="AO12" s="1" t="e">
        <f>#REF!+#REF!+#REF!</f>
        <v>#REF!</v>
      </c>
      <c r="AP12" s="1" t="e">
        <f>#REF!+#REF!+#REF!</f>
        <v>#REF!</v>
      </c>
      <c r="AQ12" s="1" t="e">
        <f>#REF!+#REF!+#REF!</f>
        <v>#REF!</v>
      </c>
      <c r="AR12" s="13" t="e">
        <f>#REF!+#REF!+#REF!</f>
        <v>#REF!</v>
      </c>
      <c r="AS12" s="13" t="e">
        <f>#REF!+#REF!+#REF!</f>
        <v>#REF!</v>
      </c>
      <c r="AT12" s="13" t="e">
        <f>#REF!+#REF!+#REF!</f>
        <v>#REF!</v>
      </c>
      <c r="AU12" s="13" t="e">
        <f>#REF!+#REF!+#REF!</f>
        <v>#REF!</v>
      </c>
      <c r="AV12" s="13" t="e">
        <f>#REF!+#REF!+#REF!</f>
        <v>#REF!</v>
      </c>
      <c r="AW12" s="13" t="e">
        <f>#REF!+#REF!+#REF!</f>
        <v>#REF!</v>
      </c>
      <c r="AX12" s="1" t="e">
        <f>#REF!+#REF!+#REF!</f>
        <v>#REF!</v>
      </c>
      <c r="AY12" s="1" t="e">
        <f>#REF!+#REF!+#REF!</f>
        <v>#REF!</v>
      </c>
      <c r="AZ12" s="1" t="e">
        <f>#REF!+#REF!+#REF!</f>
        <v>#REF!</v>
      </c>
      <c r="BA12" s="10" t="e">
        <f>#REF!+#REF!+#REF!</f>
        <v>#REF!</v>
      </c>
      <c r="BB12" s="10"/>
      <c r="BC12" s="10"/>
      <c r="BD12" s="1" t="e">
        <f>#REF!+#REF!+#REF!</f>
        <v>#REF!</v>
      </c>
      <c r="BE12" s="1"/>
      <c r="BF12" s="1"/>
      <c r="BG12" s="13" t="e">
        <f>#REF!+#REF!+#REF!</f>
        <v>#REF!</v>
      </c>
      <c r="BH12" s="13" t="e">
        <f>#REF!+#REF!+#REF!</f>
        <v>#REF!</v>
      </c>
      <c r="BI12" s="13" t="e">
        <f>#REF!+#REF!+#REF!</f>
        <v>#REF!</v>
      </c>
      <c r="BJ12" s="1" t="e">
        <f>#REF!+#REF!+#REF!</f>
        <v>#REF!</v>
      </c>
      <c r="BK12" s="1" t="e">
        <f>#REF!+#REF!+#REF!</f>
        <v>#REF!</v>
      </c>
      <c r="BL12" s="1" t="e">
        <f>#REF!+#REF!+#REF!</f>
        <v>#REF!</v>
      </c>
      <c r="BM12" s="49">
        <v>745.56</v>
      </c>
      <c r="BN12" s="49">
        <v>0</v>
      </c>
      <c r="BO12" s="49">
        <v>745.56</v>
      </c>
    </row>
    <row r="13" spans="1:67" ht="12.75">
      <c r="A13" s="41" t="s">
        <v>32</v>
      </c>
      <c r="B13" s="29">
        <f>D13+C13</f>
        <v>11962.356610169492</v>
      </c>
      <c r="C13" s="6">
        <f>2196+0.02/1.18</f>
        <v>2196.0169491525426</v>
      </c>
      <c r="D13" s="6">
        <f>9766.06+0.33/1.18</f>
        <v>9766.33966101695</v>
      </c>
      <c r="E13" s="1">
        <f>F13+G13</f>
        <v>9820.040508474576</v>
      </c>
      <c r="F13" s="1">
        <f>2386.95/1.18</f>
        <v>2022.8389830508474</v>
      </c>
      <c r="G13" s="1">
        <f>7797.21-0.01/1.18</f>
        <v>7797.2015254237285</v>
      </c>
      <c r="H13" s="1">
        <f>I13+J13</f>
        <v>7782.615593220338</v>
      </c>
      <c r="I13" s="1">
        <v>5057.98</v>
      </c>
      <c r="J13" s="1">
        <f>3215.07/1.18</f>
        <v>2724.635593220339</v>
      </c>
      <c r="K13" s="13">
        <f>L13+M13</f>
        <v>16059.054406779662</v>
      </c>
      <c r="L13" s="13">
        <f>9567.28/1.18-212.4/1.18</f>
        <v>7927.864406779662</v>
      </c>
      <c r="M13" s="13">
        <v>8131.19</v>
      </c>
      <c r="N13" s="1">
        <f>O13+P13</f>
        <v>901.99</v>
      </c>
      <c r="O13" s="1">
        <v>450.99</v>
      </c>
      <c r="P13" s="1">
        <v>451</v>
      </c>
      <c r="Q13" s="1">
        <v>901.9906779661018</v>
      </c>
      <c r="R13" s="1"/>
      <c r="S13" s="1">
        <v>901.9</v>
      </c>
      <c r="T13" s="13">
        <f>U13+V13</f>
        <v>8440.56</v>
      </c>
      <c r="U13" s="13">
        <v>4220.28</v>
      </c>
      <c r="V13" s="13">
        <v>4220.28</v>
      </c>
      <c r="W13" s="23">
        <f>X13+Y13</f>
        <v>4089.125423728814</v>
      </c>
      <c r="X13" s="23">
        <f>6382.1-2705.71/1.18</f>
        <v>4089.125423728814</v>
      </c>
      <c r="Y13" s="44"/>
      <c r="Z13" s="13">
        <v>0</v>
      </c>
      <c r="AA13" s="13"/>
      <c r="AB13" s="13"/>
      <c r="AC13" s="1">
        <v>981.4237288135595</v>
      </c>
      <c r="AD13" s="1"/>
      <c r="AE13" s="1">
        <v>981.42</v>
      </c>
      <c r="AF13" s="13">
        <f>AG13+AH13</f>
        <v>9670.074576271187</v>
      </c>
      <c r="AG13" s="13">
        <v>4433.3</v>
      </c>
      <c r="AH13" s="13">
        <f>4433.3+948.1/1.18</f>
        <v>5236.774576271187</v>
      </c>
      <c r="AI13" s="1">
        <v>5032.928813559322</v>
      </c>
      <c r="AJ13" s="1">
        <v>5032.93</v>
      </c>
      <c r="AK13" s="1"/>
      <c r="AL13" s="1">
        <f>1000-183.55/1.18</f>
        <v>844.4491525423729</v>
      </c>
      <c r="AM13" s="1"/>
      <c r="AN13" s="1">
        <v>844.45</v>
      </c>
      <c r="AO13" s="1">
        <v>11111.752542372884</v>
      </c>
      <c r="AP13" s="1"/>
      <c r="AQ13" s="1">
        <v>11111.75</v>
      </c>
      <c r="AR13" s="13">
        <f>AS13+AT13</f>
        <v>767.52</v>
      </c>
      <c r="AS13" s="13">
        <v>383.76</v>
      </c>
      <c r="AT13" s="13">
        <v>383.76</v>
      </c>
      <c r="AU13" s="13">
        <f>AV13+AW13</f>
        <v>3943.7700000000004</v>
      </c>
      <c r="AV13" s="13">
        <v>1971.88</v>
      </c>
      <c r="AW13" s="13">
        <f>1971.89</f>
        <v>1971.89</v>
      </c>
      <c r="AX13" s="1">
        <v>17660.462711864406</v>
      </c>
      <c r="AY13" s="1"/>
      <c r="AZ13" s="1">
        <v>17660.46</v>
      </c>
      <c r="BA13" s="10">
        <v>8768.305084745763</v>
      </c>
      <c r="BB13" s="10"/>
      <c r="BC13" s="10">
        <v>8768.31</v>
      </c>
      <c r="BD13" s="1">
        <f>BE13+BF13</f>
        <v>2445.78</v>
      </c>
      <c r="BE13" s="1">
        <v>2445.78</v>
      </c>
      <c r="BF13" s="1"/>
      <c r="BG13" s="13">
        <f>BH13+BI13</f>
        <v>4517.84</v>
      </c>
      <c r="BH13" s="13">
        <v>2258.92</v>
      </c>
      <c r="BI13" s="13">
        <v>2258.92</v>
      </c>
      <c r="BJ13" s="1">
        <f>BK13+BL13</f>
        <v>3570.2299999999996</v>
      </c>
      <c r="BK13" s="1">
        <v>1785.11</v>
      </c>
      <c r="BL13" s="1">
        <v>1785.12</v>
      </c>
      <c r="BM13" s="49">
        <v>2641.0338983050847</v>
      </c>
      <c r="BN13" s="49">
        <v>1490.7796610169491</v>
      </c>
      <c r="BO13" s="49">
        <v>1150.2542372881355</v>
      </c>
    </row>
    <row r="14" spans="1:67" ht="12.75">
      <c r="A14" s="41" t="s">
        <v>33</v>
      </c>
      <c r="B14" s="29" t="e">
        <f>#REF!+#REF!</f>
        <v>#REF!</v>
      </c>
      <c r="C14" s="29" t="e">
        <f>#REF!+#REF!</f>
        <v>#REF!</v>
      </c>
      <c r="D14" s="29" t="e">
        <f>#REF!+#REF!</f>
        <v>#REF!</v>
      </c>
      <c r="E14" s="1" t="e">
        <f>#REF!+#REF!+#REF!+#REF!</f>
        <v>#REF!</v>
      </c>
      <c r="F14" s="1" t="e">
        <f>#REF!+#REF!+#REF!+#REF!</f>
        <v>#REF!</v>
      </c>
      <c r="G14" s="1" t="e">
        <f>#REF!+#REF!+#REF!+#REF!</f>
        <v>#REF!</v>
      </c>
      <c r="H14" s="1" t="e">
        <f>#REF!+#REF!+#REF!+#REF!</f>
        <v>#REF!</v>
      </c>
      <c r="I14" s="1" t="e">
        <f>#REF!+#REF!+#REF!+#REF!</f>
        <v>#REF!</v>
      </c>
      <c r="J14" s="1" t="e">
        <f>#REF!+#REF!+#REF!+#REF!</f>
        <v>#REF!</v>
      </c>
      <c r="K14" s="13" t="e">
        <f>#REF!+#REF!+#REF!+#REF!</f>
        <v>#REF!</v>
      </c>
      <c r="L14" s="13" t="e">
        <f>#REF!+#REF!+#REF!+#REF!</f>
        <v>#REF!</v>
      </c>
      <c r="M14" s="13"/>
      <c r="N14" s="1" t="e">
        <f>#REF!+#REF!+#REF!+#REF!</f>
        <v>#REF!</v>
      </c>
      <c r="O14" s="1" t="e">
        <f>#REF!+#REF!+#REF!+#REF!</f>
        <v>#REF!</v>
      </c>
      <c r="P14" s="1" t="e">
        <f>#REF!+#REF!+#REF!+#REF!</f>
        <v>#REF!</v>
      </c>
      <c r="Q14" s="1" t="e">
        <f>#REF!+#REF!+#REF!+#REF!</f>
        <v>#REF!</v>
      </c>
      <c r="R14" s="1" t="e">
        <f>#REF!+#REF!+#REF!+#REF!</f>
        <v>#REF!</v>
      </c>
      <c r="S14" s="1" t="e">
        <f>#REF!+#REF!+#REF!+#REF!</f>
        <v>#REF!</v>
      </c>
      <c r="T14" s="13" t="e">
        <f>#REF!+#REF!</f>
        <v>#REF!</v>
      </c>
      <c r="U14" s="13" t="e">
        <f>#REF!+#REF!</f>
        <v>#REF!</v>
      </c>
      <c r="V14" s="13" t="e">
        <f>#REF!+#REF!</f>
        <v>#REF!</v>
      </c>
      <c r="W14" s="23" t="e">
        <f>#REF!+#REF!+#REF!+#REF!</f>
        <v>#REF!</v>
      </c>
      <c r="X14" s="23" t="e">
        <f>#REF!+#REF!</f>
        <v>#REF!</v>
      </c>
      <c r="Y14" s="44" t="e">
        <f>#REF!+#REF!</f>
        <v>#REF!</v>
      </c>
      <c r="Z14" s="13" t="e">
        <f>#REF!+#REF!+#REF!+#REF!</f>
        <v>#REF!</v>
      </c>
      <c r="AA14" s="13" t="e">
        <f>#REF!+#REF!+#REF!+#REF!</f>
        <v>#REF!</v>
      </c>
      <c r="AB14" s="13" t="e">
        <f>#REF!+#REF!+#REF!+#REF!</f>
        <v>#REF!</v>
      </c>
      <c r="AC14" s="1" t="e">
        <f>#REF!+#REF!+#REF!+#REF!</f>
        <v>#REF!</v>
      </c>
      <c r="AD14" s="1" t="e">
        <f>#REF!+#REF!+#REF!+#REF!</f>
        <v>#REF!</v>
      </c>
      <c r="AE14" s="1" t="e">
        <f>#REF!+#REF!+#REF!+#REF!</f>
        <v>#REF!</v>
      </c>
      <c r="AF14" s="13" t="e">
        <f>#REF!+#REF!+#REF!+#REF!</f>
        <v>#REF!</v>
      </c>
      <c r="AG14" s="13" t="e">
        <f>#REF!+#REF!+#REF!+#REF!</f>
        <v>#REF!</v>
      </c>
      <c r="AH14" s="13" t="e">
        <f>#REF!+#REF!+#REF!+#REF!</f>
        <v>#REF!</v>
      </c>
      <c r="AI14" s="1" t="e">
        <f>#REF!+#REF!+#REF!+#REF!</f>
        <v>#REF!</v>
      </c>
      <c r="AJ14" s="1" t="e">
        <f>#REF!+#REF!+#REF!+#REF!</f>
        <v>#REF!</v>
      </c>
      <c r="AK14" s="1" t="e">
        <f>#REF!+#REF!+#REF!+#REF!</f>
        <v>#REF!</v>
      </c>
      <c r="AL14" s="1" t="e">
        <f>#REF!+#REF!+#REF!+#REF!</f>
        <v>#REF!</v>
      </c>
      <c r="AM14" s="1" t="e">
        <f>#REF!+#REF!+#REF!+#REF!</f>
        <v>#REF!</v>
      </c>
      <c r="AN14" s="1" t="e">
        <f>#REF!+#REF!+#REF!+#REF!</f>
        <v>#REF!</v>
      </c>
      <c r="AO14" s="1" t="e">
        <f>#REF!+#REF!+#REF!+#REF!</f>
        <v>#REF!</v>
      </c>
      <c r="AP14" s="1" t="e">
        <f>#REF!+#REF!+#REF!+#REF!</f>
        <v>#REF!</v>
      </c>
      <c r="AQ14" s="1" t="e">
        <f>#REF!+#REF!+#REF!+#REF!</f>
        <v>#REF!</v>
      </c>
      <c r="AR14" s="13">
        <f>AS14+AT14</f>
        <v>15303.16</v>
      </c>
      <c r="AS14" s="13">
        <v>7651.58</v>
      </c>
      <c r="AT14" s="13">
        <v>7651.58</v>
      </c>
      <c r="AU14" s="13" t="e">
        <f>#REF!+#REF!+#REF!+#REF!</f>
        <v>#REF!</v>
      </c>
      <c r="AV14" s="13" t="e">
        <f>#REF!+#REF!+#REF!+#REF!</f>
        <v>#REF!</v>
      </c>
      <c r="AW14" s="13" t="e">
        <f>#REF!+#REF!+#REF!+#REF!</f>
        <v>#REF!</v>
      </c>
      <c r="AX14" s="1" t="e">
        <f>#REF!+#REF!+#REF!+#REF!</f>
        <v>#REF!</v>
      </c>
      <c r="AY14" s="1" t="e">
        <f>#REF!+#REF!+#REF!+#REF!</f>
        <v>#REF!</v>
      </c>
      <c r="AZ14" s="1" t="e">
        <f>#REF!+#REF!+#REF!+#REF!</f>
        <v>#REF!</v>
      </c>
      <c r="BA14" s="10" t="e">
        <f>#REF!+#REF!+#REF!+#REF!</f>
        <v>#REF!</v>
      </c>
      <c r="BB14" s="10" t="e">
        <f>#REF!+#REF!+#REF!+#REF!</f>
        <v>#REF!</v>
      </c>
      <c r="BC14" s="10" t="e">
        <f>#REF!+#REF!+#REF!+#REF!</f>
        <v>#REF!</v>
      </c>
      <c r="BD14" s="1" t="e">
        <f>#REF!+#REF!+#REF!+#REF!</f>
        <v>#REF!</v>
      </c>
      <c r="BE14" s="1" t="e">
        <f>#REF!+#REF!+#REF!+#REF!</f>
        <v>#REF!</v>
      </c>
      <c r="BF14" s="1" t="e">
        <f>#REF!+#REF!+#REF!+#REF!</f>
        <v>#REF!</v>
      </c>
      <c r="BG14" s="13" t="e">
        <f>#REF!+#REF!</f>
        <v>#REF!</v>
      </c>
      <c r="BH14" s="13" t="e">
        <f>#REF!+#REF!</f>
        <v>#REF!</v>
      </c>
      <c r="BI14" s="13" t="e">
        <f>#REF!+#REF!</f>
        <v>#REF!</v>
      </c>
      <c r="BJ14" s="1" t="e">
        <f>#REF!+#REF!</f>
        <v>#REF!</v>
      </c>
      <c r="BK14" s="1" t="e">
        <f>#REF!+#REF!</f>
        <v>#REF!</v>
      </c>
      <c r="BL14" s="1" t="e">
        <f>#REF!+#REF!</f>
        <v>#REF!</v>
      </c>
      <c r="BM14" s="49">
        <v>4451</v>
      </c>
      <c r="BN14" s="49">
        <v>2225</v>
      </c>
      <c r="BO14" s="49">
        <v>2226</v>
      </c>
    </row>
    <row r="15" spans="1:67" ht="12.75">
      <c r="A15" s="41" t="s">
        <v>34</v>
      </c>
      <c r="B15" s="29" t="e">
        <f>#REF!+#REF!</f>
        <v>#REF!</v>
      </c>
      <c r="C15" s="6" t="e">
        <f>#REF!+#REF!</f>
        <v>#REF!</v>
      </c>
      <c r="D15" s="6" t="e">
        <f>#REF!+#REF!</f>
        <v>#REF!</v>
      </c>
      <c r="E15" s="1" t="e">
        <f>#REF!+#REF!</f>
        <v>#REF!</v>
      </c>
      <c r="F15" s="1" t="e">
        <f>#REF!+#REF!</f>
        <v>#REF!</v>
      </c>
      <c r="G15" s="1" t="e">
        <f>#REF!+#REF!</f>
        <v>#REF!</v>
      </c>
      <c r="H15" s="1" t="e">
        <f>#REF!+#REF!</f>
        <v>#REF!</v>
      </c>
      <c r="I15" s="1"/>
      <c r="J15" s="1"/>
      <c r="K15" s="13" t="e">
        <f>#REF!+#REF!</f>
        <v>#REF!</v>
      </c>
      <c r="L15" s="13"/>
      <c r="M15" s="13"/>
      <c r="N15" s="1" t="e">
        <f>#REF!+#REF!</f>
        <v>#REF!</v>
      </c>
      <c r="O15" s="1"/>
      <c r="P15" s="1"/>
      <c r="Q15" s="1" t="e">
        <f>#REF!+#REF!</f>
        <v>#REF!</v>
      </c>
      <c r="R15" s="1" t="e">
        <f>#REF!+#REF!</f>
        <v>#REF!</v>
      </c>
      <c r="S15" s="1" t="e">
        <f>#REF!+#REF!</f>
        <v>#REF!</v>
      </c>
      <c r="T15" s="13" t="e">
        <f>#REF!+#REF!</f>
        <v>#REF!</v>
      </c>
      <c r="U15" s="13" t="e">
        <f>#REF!+#REF!</f>
        <v>#REF!</v>
      </c>
      <c r="V15" s="13" t="e">
        <f>#REF!+#REF!</f>
        <v>#REF!</v>
      </c>
      <c r="W15" s="23" t="e">
        <f>#REF!+#REF!</f>
        <v>#REF!</v>
      </c>
      <c r="X15" s="23"/>
      <c r="Y15" s="44"/>
      <c r="Z15" s="13" t="e">
        <f>#REF!+#REF!</f>
        <v>#REF!</v>
      </c>
      <c r="AA15" s="13" t="e">
        <f>#REF!+#REF!</f>
        <v>#REF!</v>
      </c>
      <c r="AB15" s="13" t="e">
        <f>#REF!+#REF!</f>
        <v>#REF!</v>
      </c>
      <c r="AC15" s="1" t="e">
        <f>#REF!+#REF!</f>
        <v>#REF!</v>
      </c>
      <c r="AD15" s="1" t="e">
        <f>#REF!+#REF!</f>
        <v>#REF!</v>
      </c>
      <c r="AE15" s="1" t="e">
        <f>#REF!+#REF!</f>
        <v>#REF!</v>
      </c>
      <c r="AF15" s="13" t="e">
        <f>#REF!+#REF!</f>
        <v>#REF!</v>
      </c>
      <c r="AG15" s="13"/>
      <c r="AH15" s="13"/>
      <c r="AI15" s="1" t="e">
        <f>#REF!+#REF!</f>
        <v>#REF!</v>
      </c>
      <c r="AJ15" s="1"/>
      <c r="AK15" s="1"/>
      <c r="AL15" s="1" t="e">
        <f>#REF!+#REF!</f>
        <v>#REF!</v>
      </c>
      <c r="AM15" s="1"/>
      <c r="AN15" s="1"/>
      <c r="AO15" s="1" t="e">
        <f>#REF!+#REF!</f>
        <v>#REF!</v>
      </c>
      <c r="AP15" s="1" t="e">
        <f>#REF!+#REF!</f>
        <v>#REF!</v>
      </c>
      <c r="AQ15" s="1" t="e">
        <f>#REF!+#REF!</f>
        <v>#REF!</v>
      </c>
      <c r="AR15" s="13" t="e">
        <f>#REF!+#REF!</f>
        <v>#REF!</v>
      </c>
      <c r="AS15" s="13" t="e">
        <f>#REF!+#REF!</f>
        <v>#REF!</v>
      </c>
      <c r="AT15" s="13" t="e">
        <f>#REF!+#REF!</f>
        <v>#REF!</v>
      </c>
      <c r="AU15" s="13" t="e">
        <f>#REF!+#REF!</f>
        <v>#REF!</v>
      </c>
      <c r="AV15" s="13" t="e">
        <f>#REF!+#REF!</f>
        <v>#REF!</v>
      </c>
      <c r="AW15" s="13" t="e">
        <f>#REF!+#REF!</f>
        <v>#REF!</v>
      </c>
      <c r="AX15" s="1" t="e">
        <f>#REF!+#REF!</f>
        <v>#REF!</v>
      </c>
      <c r="AY15" s="1"/>
      <c r="AZ15" s="1"/>
      <c r="BA15" s="10" t="e">
        <f>#REF!+#REF!</f>
        <v>#REF!</v>
      </c>
      <c r="BB15" s="10"/>
      <c r="BC15" s="10"/>
      <c r="BD15" s="1" t="e">
        <f>#REF!+#REF!</f>
        <v>#REF!</v>
      </c>
      <c r="BE15" s="1"/>
      <c r="BF15" s="1"/>
      <c r="BG15" s="13" t="e">
        <f>#REF!+#REF!</f>
        <v>#REF!</v>
      </c>
      <c r="BH15" s="13" t="e">
        <f>#REF!+#REF!</f>
        <v>#REF!</v>
      </c>
      <c r="BI15" s="13" t="e">
        <f>#REF!+#REF!</f>
        <v>#REF!</v>
      </c>
      <c r="BJ15" s="1" t="e">
        <f>#REF!+#REF!</f>
        <v>#REF!</v>
      </c>
      <c r="BK15" s="1"/>
      <c r="BL15" s="1"/>
      <c r="BM15" s="49">
        <v>502.55</v>
      </c>
      <c r="BN15" s="49">
        <v>251.27</v>
      </c>
      <c r="BO15" s="49">
        <v>251.28</v>
      </c>
    </row>
    <row r="16" spans="1:67" ht="24.75" customHeight="1">
      <c r="A16" s="21" t="s">
        <v>35</v>
      </c>
      <c r="B16" s="29" t="e">
        <f>#REF!+#REF!</f>
        <v>#REF!</v>
      </c>
      <c r="C16" s="6" t="e">
        <f>#REF!+#REF!</f>
        <v>#REF!</v>
      </c>
      <c r="D16" s="6" t="e">
        <f>#REF!+#REF!</f>
        <v>#REF!</v>
      </c>
      <c r="E16" s="1" t="e">
        <f>#REF!+#REF!</f>
        <v>#REF!</v>
      </c>
      <c r="F16" s="1" t="e">
        <f>#REF!+#REF!</f>
        <v>#REF!</v>
      </c>
      <c r="G16" s="1" t="e">
        <f>#REF!+#REF!</f>
        <v>#REF!</v>
      </c>
      <c r="H16" s="1" t="e">
        <f>#REF!+#REF!</f>
        <v>#REF!</v>
      </c>
      <c r="I16" s="1" t="e">
        <f>#REF!+#REF!</f>
        <v>#REF!</v>
      </c>
      <c r="J16" s="1" t="e">
        <f>#REF!+#REF!</f>
        <v>#REF!</v>
      </c>
      <c r="K16" s="13" t="e">
        <f>#REF!+#REF!</f>
        <v>#REF!</v>
      </c>
      <c r="L16" s="13" t="e">
        <f>#REF!+#REF!</f>
        <v>#REF!</v>
      </c>
      <c r="M16" s="13" t="e">
        <f>#REF!+#REF!</f>
        <v>#REF!</v>
      </c>
      <c r="N16" s="1" t="e">
        <f>#REF!+#REF!</f>
        <v>#REF!</v>
      </c>
      <c r="O16" s="1" t="e">
        <f>#REF!+#REF!</f>
        <v>#REF!</v>
      </c>
      <c r="P16" s="1" t="e">
        <f>#REF!+#REF!</f>
        <v>#REF!</v>
      </c>
      <c r="Q16" s="1" t="e">
        <f>#REF!+#REF!</f>
        <v>#REF!</v>
      </c>
      <c r="R16" s="1" t="e">
        <f>#REF!+#REF!</f>
        <v>#REF!</v>
      </c>
      <c r="S16" s="1" t="e">
        <f>#REF!+#REF!</f>
        <v>#REF!</v>
      </c>
      <c r="T16" s="13" t="e">
        <f>#REF!+#REF!</f>
        <v>#REF!</v>
      </c>
      <c r="U16" s="13" t="e">
        <f>#REF!+#REF!</f>
        <v>#REF!</v>
      </c>
      <c r="V16" s="13" t="e">
        <f>#REF!+#REF!</f>
        <v>#REF!</v>
      </c>
      <c r="W16" s="23" t="e">
        <f>#REF!+#REF!</f>
        <v>#REF!</v>
      </c>
      <c r="X16" s="23" t="e">
        <f>#REF!+#REF!</f>
        <v>#REF!</v>
      </c>
      <c r="Y16" s="44" t="e">
        <f>#REF!+#REF!</f>
        <v>#REF!</v>
      </c>
      <c r="Z16" s="13" t="e">
        <f>#REF!+#REF!</f>
        <v>#REF!</v>
      </c>
      <c r="AA16" s="13" t="e">
        <f>#REF!+#REF!</f>
        <v>#REF!</v>
      </c>
      <c r="AB16" s="13" t="e">
        <f>#REF!+#REF!</f>
        <v>#REF!</v>
      </c>
      <c r="AC16" s="1" t="e">
        <f>#REF!+#REF!</f>
        <v>#REF!</v>
      </c>
      <c r="AD16" s="1" t="e">
        <f>#REF!+#REF!</f>
        <v>#REF!</v>
      </c>
      <c r="AE16" s="1" t="e">
        <f>#REF!+#REF!</f>
        <v>#REF!</v>
      </c>
      <c r="AF16" s="13" t="e">
        <f>#REF!+#REF!</f>
        <v>#REF!</v>
      </c>
      <c r="AG16" s="13" t="e">
        <f>#REF!+#REF!</f>
        <v>#REF!</v>
      </c>
      <c r="AH16" s="13" t="e">
        <f>#REF!+#REF!</f>
        <v>#REF!</v>
      </c>
      <c r="AI16" s="1" t="e">
        <f>#REF!+#REF!</f>
        <v>#REF!</v>
      </c>
      <c r="AJ16" s="1" t="e">
        <f>#REF!+#REF!</f>
        <v>#REF!</v>
      </c>
      <c r="AK16" s="1" t="e">
        <f>#REF!+#REF!</f>
        <v>#REF!</v>
      </c>
      <c r="AL16" s="1" t="e">
        <f>#REF!+#REF!</f>
        <v>#REF!</v>
      </c>
      <c r="AM16" s="1" t="e">
        <f>#REF!+#REF!</f>
        <v>#REF!</v>
      </c>
      <c r="AN16" s="1" t="e">
        <f>#REF!+#REF!</f>
        <v>#REF!</v>
      </c>
      <c r="AO16" s="1" t="e">
        <f>#REF!+#REF!</f>
        <v>#REF!</v>
      </c>
      <c r="AP16" s="1" t="e">
        <f>#REF!+#REF!</f>
        <v>#REF!</v>
      </c>
      <c r="AQ16" s="1" t="e">
        <f>#REF!+#REF!</f>
        <v>#REF!</v>
      </c>
      <c r="AR16" s="13" t="e">
        <f>#REF!+#REF!</f>
        <v>#REF!</v>
      </c>
      <c r="AS16" s="13" t="e">
        <f>#REF!+#REF!</f>
        <v>#REF!</v>
      </c>
      <c r="AT16" s="13" t="e">
        <f>#REF!+#REF!</f>
        <v>#REF!</v>
      </c>
      <c r="AU16" s="13" t="e">
        <f>#REF!+#REF!</f>
        <v>#REF!</v>
      </c>
      <c r="AV16" s="13" t="e">
        <f>#REF!+#REF!</f>
        <v>#REF!</v>
      </c>
      <c r="AW16" s="13" t="e">
        <f>#REF!+#REF!</f>
        <v>#REF!</v>
      </c>
      <c r="AX16" s="1" t="e">
        <f>#REF!+#REF!</f>
        <v>#REF!</v>
      </c>
      <c r="AY16" s="1" t="e">
        <f>#REF!+#REF!</f>
        <v>#REF!</v>
      </c>
      <c r="AZ16" s="1" t="e">
        <f>#REF!+#REF!</f>
        <v>#REF!</v>
      </c>
      <c r="BA16" s="10" t="e">
        <f>#REF!+#REF!</f>
        <v>#REF!</v>
      </c>
      <c r="BB16" s="10" t="e">
        <f>#REF!+#REF!</f>
        <v>#REF!</v>
      </c>
      <c r="BC16" s="10" t="e">
        <f>#REF!+#REF!</f>
        <v>#REF!</v>
      </c>
      <c r="BD16" s="1" t="e">
        <f>#REF!+#REF!</f>
        <v>#REF!</v>
      </c>
      <c r="BE16" s="1" t="e">
        <f>#REF!+#REF!</f>
        <v>#REF!</v>
      </c>
      <c r="BF16" s="1" t="e">
        <f>#REF!+#REF!</f>
        <v>#REF!</v>
      </c>
      <c r="BG16" s="13" t="e">
        <f>#REF!+#REF!</f>
        <v>#REF!</v>
      </c>
      <c r="BH16" s="13" t="e">
        <f>#REF!+#REF!</f>
        <v>#REF!</v>
      </c>
      <c r="BI16" s="13" t="e">
        <f>#REF!+#REF!</f>
        <v>#REF!</v>
      </c>
      <c r="BJ16" s="1" t="e">
        <f>#REF!+#REF!</f>
        <v>#REF!</v>
      </c>
      <c r="BK16" s="1" t="e">
        <f>#REF!+#REF!</f>
        <v>#REF!</v>
      </c>
      <c r="BL16" s="1" t="e">
        <f>#REF!+#REF!</f>
        <v>#REF!</v>
      </c>
      <c r="BM16" s="49">
        <v>5714.310815461926</v>
      </c>
      <c r="BN16" s="49">
        <v>2721.3145413194593</v>
      </c>
      <c r="BO16" s="49">
        <v>2992.9962741424656</v>
      </c>
    </row>
    <row r="17" spans="1:67" s="1" customFormat="1" ht="25.5">
      <c r="A17" s="22" t="s">
        <v>36</v>
      </c>
      <c r="B17" s="29" t="e">
        <f>B18+B21</f>
        <v>#REF!</v>
      </c>
      <c r="C17" s="6" t="e">
        <f>C18+C21</f>
        <v>#REF!</v>
      </c>
      <c r="D17" s="6" t="e">
        <f>D18+D21</f>
        <v>#REF!</v>
      </c>
      <c r="E17" s="1" t="e">
        <f>E18+E21</f>
        <v>#REF!</v>
      </c>
      <c r="F17" s="1" t="e">
        <f>F18+F21</f>
        <v>#REF!</v>
      </c>
      <c r="G17" s="1" t="e">
        <f>G18+G21</f>
        <v>#REF!</v>
      </c>
      <c r="H17" s="1" t="e">
        <f>H18+H21</f>
        <v>#REF!</v>
      </c>
      <c r="I17" s="1" t="e">
        <f>I18+I21</f>
        <v>#REF!</v>
      </c>
      <c r="J17" s="1" t="e">
        <f>J18+J21</f>
        <v>#REF!</v>
      </c>
      <c r="K17" s="13" t="e">
        <f>K18+K21</f>
        <v>#REF!</v>
      </c>
      <c r="L17" s="13" t="e">
        <f>L18+L21</f>
        <v>#REF!</v>
      </c>
      <c r="M17" s="13" t="e">
        <f>M18+M21</f>
        <v>#REF!</v>
      </c>
      <c r="N17" s="1" t="e">
        <f>N18+N21</f>
        <v>#REF!</v>
      </c>
      <c r="O17" s="1" t="e">
        <f>O18+O21</f>
        <v>#REF!</v>
      </c>
      <c r="P17" s="1" t="e">
        <f>P18+P21</f>
        <v>#REF!</v>
      </c>
      <c r="Q17" s="1" t="e">
        <f>Q18+Q21</f>
        <v>#REF!</v>
      </c>
      <c r="R17" s="1" t="e">
        <f>R18+R21</f>
        <v>#REF!</v>
      </c>
      <c r="S17" s="1" t="e">
        <f>S18+S21</f>
        <v>#REF!</v>
      </c>
      <c r="T17" s="13" t="e">
        <f>T18+T21</f>
        <v>#REF!</v>
      </c>
      <c r="U17" s="13" t="e">
        <f>U18+U21</f>
        <v>#REF!</v>
      </c>
      <c r="V17" s="13" t="e">
        <f>V18+V21</f>
        <v>#REF!</v>
      </c>
      <c r="W17" s="23" t="e">
        <f>W18+W21</f>
        <v>#REF!</v>
      </c>
      <c r="X17" s="23" t="e">
        <f>X18+X21</f>
        <v>#REF!</v>
      </c>
      <c r="Y17" s="44" t="e">
        <f>Y18+Y21</f>
        <v>#REF!</v>
      </c>
      <c r="Z17" s="13" t="e">
        <f>Z18+Z21</f>
        <v>#REF!</v>
      </c>
      <c r="AA17" s="13" t="e">
        <f>AA18+AA21</f>
        <v>#REF!</v>
      </c>
      <c r="AB17" s="13" t="e">
        <f>AB18+AB21</f>
        <v>#REF!</v>
      </c>
      <c r="AC17" s="1" t="e">
        <f>AC18+AC21</f>
        <v>#REF!</v>
      </c>
      <c r="AD17" s="1" t="e">
        <f>AD18+AD21</f>
        <v>#REF!</v>
      </c>
      <c r="AE17" s="1" t="e">
        <f>AE18+AE21</f>
        <v>#REF!</v>
      </c>
      <c r="AF17" s="13" t="e">
        <f>AF18+AF21</f>
        <v>#REF!</v>
      </c>
      <c r="AG17" s="13" t="e">
        <f>AG18+AG21</f>
        <v>#REF!</v>
      </c>
      <c r="AH17" s="13" t="e">
        <f>AH18+AH21</f>
        <v>#REF!</v>
      </c>
      <c r="AI17" s="1" t="e">
        <f>AI18+AI21</f>
        <v>#REF!</v>
      </c>
      <c r="AJ17" s="1" t="e">
        <f>AJ18+AJ21</f>
        <v>#REF!</v>
      </c>
      <c r="AK17" s="1" t="e">
        <f>AK18+AK21</f>
        <v>#REF!</v>
      </c>
      <c r="AL17" s="1" t="e">
        <f>AL18+AL21</f>
        <v>#REF!</v>
      </c>
      <c r="AM17" s="1" t="e">
        <f>AM18+AM21</f>
        <v>#REF!</v>
      </c>
      <c r="AN17" s="1" t="e">
        <f>AN18+AN21</f>
        <v>#REF!</v>
      </c>
      <c r="AO17" s="1" t="e">
        <f>AO18+AO21</f>
        <v>#REF!</v>
      </c>
      <c r="AP17" s="1" t="e">
        <f>AP18+AP21</f>
        <v>#REF!</v>
      </c>
      <c r="AQ17" s="1" t="e">
        <f>AQ18+AQ21</f>
        <v>#REF!</v>
      </c>
      <c r="AR17" s="13" t="e">
        <f>AR18+AR21</f>
        <v>#REF!</v>
      </c>
      <c r="AS17" s="13" t="e">
        <f>AS18+AS21</f>
        <v>#REF!</v>
      </c>
      <c r="AT17" s="13" t="e">
        <f>AT18+AT21</f>
        <v>#REF!</v>
      </c>
      <c r="AU17" s="13" t="e">
        <f>AU18+AU21</f>
        <v>#REF!</v>
      </c>
      <c r="AV17" s="13" t="e">
        <f>AV18+AV21</f>
        <v>#REF!</v>
      </c>
      <c r="AW17" s="13" t="e">
        <f>AW18+AW21</f>
        <v>#REF!</v>
      </c>
      <c r="AX17" s="1" t="e">
        <f>AX18+AX21</f>
        <v>#REF!</v>
      </c>
      <c r="AY17" s="1" t="e">
        <f>AY18+AY21</f>
        <v>#REF!</v>
      </c>
      <c r="AZ17" s="1" t="e">
        <f>AZ18+AZ21</f>
        <v>#REF!</v>
      </c>
      <c r="BA17" s="10" t="e">
        <f>BA18+BA21</f>
        <v>#REF!</v>
      </c>
      <c r="BB17" s="10" t="e">
        <f>BB18+BB21</f>
        <v>#REF!</v>
      </c>
      <c r="BC17" s="10" t="e">
        <f>BC18+BC21</f>
        <v>#REF!</v>
      </c>
      <c r="BD17" s="1" t="e">
        <f>BD18+BD21</f>
        <v>#REF!</v>
      </c>
      <c r="BE17" s="1" t="e">
        <f>BE18+BE21</f>
        <v>#REF!</v>
      </c>
      <c r="BF17" s="1" t="e">
        <f>BF18+BF21</f>
        <v>#REF!</v>
      </c>
      <c r="BG17" s="13" t="e">
        <f>BG18+BG21</f>
        <v>#REF!</v>
      </c>
      <c r="BH17" s="13" t="e">
        <f>BH18+BH21</f>
        <v>#REF!</v>
      </c>
      <c r="BI17" s="13" t="e">
        <f>BI18+BI21</f>
        <v>#REF!</v>
      </c>
      <c r="BJ17" s="1" t="e">
        <f>BJ18+BJ21</f>
        <v>#REF!</v>
      </c>
      <c r="BK17" s="1" t="e">
        <f>BK18+BK21</f>
        <v>#REF!</v>
      </c>
      <c r="BL17" s="1" t="e">
        <f>BL18+BL21</f>
        <v>#REF!</v>
      </c>
      <c r="BM17" s="49">
        <v>21215.076234730754</v>
      </c>
      <c r="BN17" s="49">
        <v>10106.485140347977</v>
      </c>
      <c r="BO17" s="49">
        <v>11108.591094382777</v>
      </c>
    </row>
    <row r="18" spans="1:67" s="1" customFormat="1" ht="12.75">
      <c r="A18" s="6" t="s">
        <v>37</v>
      </c>
      <c r="B18" s="29" t="e">
        <f>B19+B20+#REF!+#REF!+#REF!</f>
        <v>#REF!</v>
      </c>
      <c r="C18" s="6" t="e">
        <f>C19+C20+#REF!+#REF!+#REF!</f>
        <v>#REF!</v>
      </c>
      <c r="D18" s="6" t="e">
        <f>D19+D20+#REF!+#REF!+#REF!</f>
        <v>#REF!</v>
      </c>
      <c r="E18" s="1" t="e">
        <f>F18+G18</f>
        <v>#REF!</v>
      </c>
      <c r="F18" s="1" t="e">
        <f>F19+F20+#REF!+#REF!+#REF!</f>
        <v>#REF!</v>
      </c>
      <c r="G18" s="1" t="e">
        <f>G19+G20+#REF!+#REF!+#REF!</f>
        <v>#REF!</v>
      </c>
      <c r="H18" s="1" t="e">
        <f>I18+J18</f>
        <v>#REF!</v>
      </c>
      <c r="I18" s="10" t="e">
        <f>I19+I20+#REF!+#REF!+#REF!</f>
        <v>#REF!</v>
      </c>
      <c r="J18" s="10" t="e">
        <f>J19+J20+#REF!+#REF!+#REF!</f>
        <v>#REF!</v>
      </c>
      <c r="K18" s="13" t="e">
        <f>K19+K20+#REF!+#REF!+#REF!</f>
        <v>#REF!</v>
      </c>
      <c r="L18" s="13" t="e">
        <f>L19+L20+#REF!+#REF!+#REF!</f>
        <v>#REF!</v>
      </c>
      <c r="M18" s="13" t="e">
        <f>M19+M20+#REF!+#REF!+#REF!</f>
        <v>#REF!</v>
      </c>
      <c r="N18" s="1" t="e">
        <f>N19+N20+#REF!+#REF!+#REF!</f>
        <v>#REF!</v>
      </c>
      <c r="O18" s="1" t="e">
        <f>O19+O20+#REF!+#REF!+#REF!</f>
        <v>#REF!</v>
      </c>
      <c r="P18" s="1" t="e">
        <f>P19+P20+#REF!+#REF!+#REF!</f>
        <v>#REF!</v>
      </c>
      <c r="Q18" s="1" t="e">
        <f>Q19+Q20+#REF!+#REF!+#REF!</f>
        <v>#REF!</v>
      </c>
      <c r="R18" s="1" t="e">
        <f>R19+R20+#REF!+#REF!+#REF!</f>
        <v>#REF!</v>
      </c>
      <c r="S18" s="1" t="e">
        <f>S19+S20+#REF!+#REF!+#REF!</f>
        <v>#REF!</v>
      </c>
      <c r="T18" s="13" t="e">
        <f>T19+T20+#REF!+#REF!+#REF!</f>
        <v>#REF!</v>
      </c>
      <c r="U18" s="13" t="e">
        <f>U19+U20+#REF!+#REF!+#REF!</f>
        <v>#REF!</v>
      </c>
      <c r="V18" s="13" t="e">
        <f>V19+V20+#REF!+#REF!+#REF!</f>
        <v>#REF!</v>
      </c>
      <c r="W18" s="23" t="e">
        <f>X18+Y18</f>
        <v>#REF!</v>
      </c>
      <c r="X18" s="23" t="e">
        <f>X19+X20+#REF!+#REF!+#REF!</f>
        <v>#REF!</v>
      </c>
      <c r="Y18" s="44" t="e">
        <f>Y19+Y20+#REF!+#REF!+#REF!</f>
        <v>#REF!</v>
      </c>
      <c r="Z18" s="13" t="e">
        <f>Z19+Z20+#REF!+#REF!+#REF!</f>
        <v>#REF!</v>
      </c>
      <c r="AA18" s="13" t="e">
        <f>AA19+AA20+#REF!+#REF!+#REF!</f>
        <v>#REF!</v>
      </c>
      <c r="AB18" s="13" t="e">
        <f>AB19+AB20+#REF!+#REF!+#REF!</f>
        <v>#REF!</v>
      </c>
      <c r="AC18" s="1" t="e">
        <f>AC19+AC20+#REF!+#REF!+#REF!</f>
        <v>#REF!</v>
      </c>
      <c r="AD18" s="1" t="e">
        <f>AD19+AD20+#REF!+#REF!+#REF!</f>
        <v>#REF!</v>
      </c>
      <c r="AE18" s="1" t="e">
        <f>AE19+AE20+#REF!+#REF!+#REF!</f>
        <v>#REF!</v>
      </c>
      <c r="AF18" s="13" t="e">
        <f>AF19+AF20+#REF!+#REF!+#REF!</f>
        <v>#REF!</v>
      </c>
      <c r="AG18" s="13" t="e">
        <f>AG19+AG20+#REF!+#REF!+#REF!</f>
        <v>#REF!</v>
      </c>
      <c r="AH18" s="13" t="e">
        <f>AH19+AH20+#REF!+#REF!+#REF!</f>
        <v>#REF!</v>
      </c>
      <c r="AI18" s="1" t="e">
        <f>AI19+AI20+#REF!+#REF!+#REF!</f>
        <v>#REF!</v>
      </c>
      <c r="AJ18" s="1" t="e">
        <f>AJ19+AJ20+#REF!+#REF!+#REF!</f>
        <v>#REF!</v>
      </c>
      <c r="AK18" s="1" t="e">
        <f>AK19+AK20+#REF!+#REF!+#REF!</f>
        <v>#REF!</v>
      </c>
      <c r="AL18" s="1" t="e">
        <f>AM18+AN18</f>
        <v>#REF!</v>
      </c>
      <c r="AM18" s="1" t="e">
        <f>AM19+AM20+#REF!+#REF!+#REF!</f>
        <v>#REF!</v>
      </c>
      <c r="AN18" s="1" t="e">
        <f>AN19+AN20+#REF!+#REF!+#REF!</f>
        <v>#REF!</v>
      </c>
      <c r="AO18" s="1" t="e">
        <f>AO19+AO20+#REF!+#REF!+#REF!</f>
        <v>#REF!</v>
      </c>
      <c r="AP18" s="1" t="e">
        <f>AP19+AP20+#REF!+#REF!+#REF!</f>
        <v>#REF!</v>
      </c>
      <c r="AQ18" s="1" t="e">
        <f>AQ19+AQ20+#REF!+#REF!+#REF!</f>
        <v>#REF!</v>
      </c>
      <c r="AR18" s="13" t="e">
        <f>AR19+AR20+#REF!+#REF!+#REF!</f>
        <v>#REF!</v>
      </c>
      <c r="AS18" s="13" t="e">
        <f>AS19+AS20+#REF!+#REF!+#REF!</f>
        <v>#REF!</v>
      </c>
      <c r="AT18" s="13" t="e">
        <f>AT19+AT20+#REF!+#REF!+#REF!</f>
        <v>#REF!</v>
      </c>
      <c r="AU18" s="13" t="e">
        <f>AU19+AU20+#REF!+#REF!+#REF!</f>
        <v>#REF!</v>
      </c>
      <c r="AV18" s="13" t="e">
        <f>AV19+AV20+#REF!+#REF!+#REF!</f>
        <v>#REF!</v>
      </c>
      <c r="AW18" s="13" t="e">
        <f>AW19+AW20+#REF!+#REF!+#REF!</f>
        <v>#REF!</v>
      </c>
      <c r="AX18" s="1" t="e">
        <f>AX19+AX20+#REF!+#REF!+#REF!</f>
        <v>#REF!</v>
      </c>
      <c r="AY18" s="1" t="e">
        <f>AY19+AY20+#REF!+#REF!+#REF!</f>
        <v>#REF!</v>
      </c>
      <c r="AZ18" s="1" t="e">
        <f>AZ19+AZ20+#REF!+#REF!+#REF!</f>
        <v>#REF!</v>
      </c>
      <c r="BA18" s="10" t="e">
        <f>BA19+BA20+#REF!+#REF!+#REF!</f>
        <v>#REF!</v>
      </c>
      <c r="BB18" s="10" t="e">
        <f>BB19+BB20+#REF!+#REF!+#REF!</f>
        <v>#REF!</v>
      </c>
      <c r="BC18" s="10" t="e">
        <f>BC19+BC20+#REF!+#REF!+#REF!</f>
        <v>#REF!</v>
      </c>
      <c r="BD18" s="1" t="e">
        <f>BD19+BD20+#REF!+#REF!+#REF!</f>
        <v>#REF!</v>
      </c>
      <c r="BE18" s="1" t="e">
        <f>BE19+BE20+#REF!+#REF!+#REF!</f>
        <v>#REF!</v>
      </c>
      <c r="BF18" s="1" t="e">
        <f>BF19+BF20+#REF!+#REF!+#REF!</f>
        <v>#REF!</v>
      </c>
      <c r="BG18" s="13" t="e">
        <f>BG19+BG20+#REF!+#REF!+#REF!</f>
        <v>#REF!</v>
      </c>
      <c r="BH18" s="13" t="e">
        <f>BH19+BH20+#REF!+#REF!+#REF!</f>
        <v>#REF!</v>
      </c>
      <c r="BI18" s="13" t="e">
        <f>BI19+BI20+#REF!+#REF!+#REF!</f>
        <v>#REF!</v>
      </c>
      <c r="BJ18" s="1" t="e">
        <f>BJ19+BJ20+#REF!+#REF!+#REF!</f>
        <v>#REF!</v>
      </c>
      <c r="BK18" s="1" t="e">
        <f>BK19+BK20+#REF!+#REF!+#REF!</f>
        <v>#REF!</v>
      </c>
      <c r="BL18" s="1" t="e">
        <f>BL19+BL20+#REF!+#REF!+#REF!</f>
        <v>#REF!</v>
      </c>
      <c r="BM18" s="49">
        <v>7953.775440000002</v>
      </c>
      <c r="BN18" s="49">
        <v>3791.58</v>
      </c>
      <c r="BO18" s="49">
        <v>4162.195440000001</v>
      </c>
    </row>
    <row r="19" spans="1:67" s="1" customFormat="1" ht="12.75">
      <c r="A19" s="42" t="s">
        <v>38</v>
      </c>
      <c r="B19" s="29" t="e">
        <f>#REF!*#REF!*#REF!/12*#REF!</f>
        <v>#REF!</v>
      </c>
      <c r="C19" s="6" t="e">
        <f>#REF!*#REF!*#REF!/12*6</f>
        <v>#REF!</v>
      </c>
      <c r="D19" s="6" t="e">
        <f>#REF!*#REF!*#REF!/12*6</f>
        <v>#REF!</v>
      </c>
      <c r="E19" s="1" t="e">
        <f>#REF!*#REF!*#REF!/12*#REF!</f>
        <v>#REF!</v>
      </c>
      <c r="F19" s="1" t="e">
        <f>#REF!*#REF!*#REF!/12*6</f>
        <v>#REF!</v>
      </c>
      <c r="G19" s="1" t="e">
        <f>#REF!*#REF!*#REF!/12*6</f>
        <v>#REF!</v>
      </c>
      <c r="H19" s="1" t="e">
        <f>#REF!*#REF!*#REF!/12*#REF!</f>
        <v>#REF!</v>
      </c>
      <c r="I19" s="1" t="e">
        <f>#REF!*#REF!*#REF!/12*6</f>
        <v>#REF!</v>
      </c>
      <c r="J19" s="1" t="e">
        <f>#REF!*#REF!*#REF!/12*6</f>
        <v>#REF!</v>
      </c>
      <c r="K19" s="13" t="e">
        <f>#REF!*#REF!*#REF!/12*#REF!</f>
        <v>#REF!</v>
      </c>
      <c r="L19" s="13" t="e">
        <f>#REF!*#REF!*#REF!/12*6</f>
        <v>#REF!</v>
      </c>
      <c r="M19" s="13" t="e">
        <f>#REF!*#REF!*#REF!/12*6</f>
        <v>#REF!</v>
      </c>
      <c r="N19" s="1" t="e">
        <f>#REF!*#REF!*#REF!/12*#REF!</f>
        <v>#REF!</v>
      </c>
      <c r="O19" s="1" t="e">
        <f>#REF!*#REF!*#REF!/12*6</f>
        <v>#REF!</v>
      </c>
      <c r="P19" s="1" t="e">
        <f>#REF!*#REF!*#REF!/12*6</f>
        <v>#REF!</v>
      </c>
      <c r="Q19" s="1" t="e">
        <f>#REF!*#REF!*#REF!/12*#REF!</f>
        <v>#REF!</v>
      </c>
      <c r="R19" s="1" t="e">
        <f>#REF!*#REF!*#REF!/12*6</f>
        <v>#REF!</v>
      </c>
      <c r="S19" s="1" t="e">
        <f>#REF!*#REF!*#REF!/12*6</f>
        <v>#REF!</v>
      </c>
      <c r="T19" s="13" t="e">
        <f>#REF!*#REF!*#REF!/12*#REF!</f>
        <v>#REF!</v>
      </c>
      <c r="U19" s="13" t="e">
        <f>#REF!*#REF!*#REF!/12*6</f>
        <v>#REF!</v>
      </c>
      <c r="V19" s="13" t="e">
        <f>#REF!*#REF!*#REF!/12*6</f>
        <v>#REF!</v>
      </c>
      <c r="W19" s="23" t="e">
        <f>#REF!*#REF!*#REF!/12*#REF!</f>
        <v>#REF!</v>
      </c>
      <c r="X19" s="23" t="e">
        <f>#REF!*#REF!*#REF!/12*6</f>
        <v>#REF!</v>
      </c>
      <c r="Y19" s="44" t="e">
        <f>#REF!*#REF!*#REF!/12*6</f>
        <v>#REF!</v>
      </c>
      <c r="Z19" s="13" t="e">
        <f>AA19+AB19</f>
        <v>#REF!</v>
      </c>
      <c r="AA19" s="13" t="e">
        <f>#REF!*#REF!*#REF!/12*6</f>
        <v>#REF!</v>
      </c>
      <c r="AB19" s="13" t="e">
        <f>#REF!*#REF!*#REF!/12*6</f>
        <v>#REF!</v>
      </c>
      <c r="AC19" s="1" t="e">
        <f>#REF!*#REF!*#REF!/12*#REF!</f>
        <v>#REF!</v>
      </c>
      <c r="AD19" s="1" t="e">
        <f>#REF!*#REF!*#REF!/12*6</f>
        <v>#REF!</v>
      </c>
      <c r="AE19" s="1" t="e">
        <f>#REF!*#REF!*#REF!/12*6</f>
        <v>#REF!</v>
      </c>
      <c r="AF19" s="13" t="e">
        <f>AG19+AH19</f>
        <v>#REF!</v>
      </c>
      <c r="AG19" s="13" t="e">
        <f>#REF!*#REF!*#REF!/12*6</f>
        <v>#REF!</v>
      </c>
      <c r="AH19" s="13" t="e">
        <f>#REF!*#REF!*#REF!/12*6</f>
        <v>#REF!</v>
      </c>
      <c r="AI19" s="1" t="e">
        <f>#REF!*#REF!*#REF!/12*#REF!</f>
        <v>#REF!</v>
      </c>
      <c r="AJ19" s="1" t="e">
        <f>#REF!*#REF!*#REF!/12*6</f>
        <v>#REF!</v>
      </c>
      <c r="AK19" s="1" t="e">
        <f>#REF!*#REF!*#REF!/12*6</f>
        <v>#REF!</v>
      </c>
      <c r="AL19" s="1" t="e">
        <f>#REF!*#REF!*#REF!/12*#REF!</f>
        <v>#REF!</v>
      </c>
      <c r="AM19" s="1" t="e">
        <f>#REF!*#REF!*#REF!/12*6</f>
        <v>#REF!</v>
      </c>
      <c r="AN19" s="1" t="e">
        <f>#REF!*#REF!*#REF!/12*6</f>
        <v>#REF!</v>
      </c>
      <c r="AO19" s="1" t="e">
        <f>#REF!*#REF!*#REF!/12*#REF!</f>
        <v>#REF!</v>
      </c>
      <c r="AP19" s="1" t="e">
        <f>#REF!*#REF!*#REF!/12*6</f>
        <v>#REF!</v>
      </c>
      <c r="AQ19" s="1" t="e">
        <f>#REF!*#REF!*#REF!/12*6</f>
        <v>#REF!</v>
      </c>
      <c r="AR19" s="13" t="e">
        <f>#REF!*#REF!*#REF!/12*#REF!</f>
        <v>#REF!</v>
      </c>
      <c r="AS19" s="13" t="e">
        <f>#REF!*#REF!*#REF!/12*6</f>
        <v>#REF!</v>
      </c>
      <c r="AT19" s="13" t="e">
        <f>#REF!*#REF!*#REF!/12*6</f>
        <v>#REF!</v>
      </c>
      <c r="AU19" s="13" t="e">
        <f>#REF!*#REF!*#REF!/12*#REF!</f>
        <v>#REF!</v>
      </c>
      <c r="AV19" s="13" t="e">
        <f>#REF!*#REF!*#REF!/12*6</f>
        <v>#REF!</v>
      </c>
      <c r="AW19" s="13" t="e">
        <f>#REF!*#REF!*#REF!/12*6</f>
        <v>#REF!</v>
      </c>
      <c r="AX19" s="1" t="e">
        <f>#REF!*#REF!*#REF!/12*#REF!</f>
        <v>#REF!</v>
      </c>
      <c r="AY19" s="1" t="e">
        <f>#REF!*#REF!*#REF!/12*6</f>
        <v>#REF!</v>
      </c>
      <c r="AZ19" s="1" t="e">
        <f>#REF!*#REF!*#REF!/12*6</f>
        <v>#REF!</v>
      </c>
      <c r="BA19" s="10" t="e">
        <f>#REF!*#REF!*#REF!/12*#REF!</f>
        <v>#REF!</v>
      </c>
      <c r="BB19" s="10" t="e">
        <f>#REF!*#REF!*#REF!/12*6</f>
        <v>#REF!</v>
      </c>
      <c r="BC19" s="10" t="e">
        <f>#REF!*#REF!*#REF!/12*6</f>
        <v>#REF!</v>
      </c>
      <c r="BD19" s="1" t="e">
        <f>#REF!*#REF!*#REF!/12*#REF!</f>
        <v>#REF!</v>
      </c>
      <c r="BE19" s="1" t="e">
        <f>#REF!*#REF!*#REF!/12*6</f>
        <v>#REF!</v>
      </c>
      <c r="BF19" s="1" t="e">
        <f>#REF!*#REF!*#REF!/12*6</f>
        <v>#REF!</v>
      </c>
      <c r="BG19" s="13" t="e">
        <f>#REF!*#REF!*#REF!/12*#REF!</f>
        <v>#REF!</v>
      </c>
      <c r="BH19" s="13" t="e">
        <f>#REF!*#REF!*#REF!/12*6</f>
        <v>#REF!</v>
      </c>
      <c r="BI19" s="13" t="e">
        <f>#REF!*#REF!*#REF!/12*6</f>
        <v>#REF!</v>
      </c>
      <c r="BJ19" s="1" t="e">
        <f>#REF!*#REF!*#REF!/12*#REF!</f>
        <v>#REF!</v>
      </c>
      <c r="BK19" s="1" t="e">
        <f>#REF!*#REF!*#REF!/12*6</f>
        <v>#REF!</v>
      </c>
      <c r="BL19" s="1" t="e">
        <f>#REF!*#REF!*#REF!/12*6</f>
        <v>#REF!</v>
      </c>
      <c r="BM19" s="49">
        <v>7477.47</v>
      </c>
      <c r="BN19" s="49">
        <v>3560.7</v>
      </c>
      <c r="BO19" s="49">
        <v>3916.77</v>
      </c>
    </row>
    <row r="20" spans="1:67" s="1" customFormat="1" ht="12.75">
      <c r="A20" s="42" t="s">
        <v>39</v>
      </c>
      <c r="B20" s="29" t="e">
        <f>#REF!+#REF!</f>
        <v>#REF!</v>
      </c>
      <c r="C20" s="6" t="e">
        <f>#REF!+#REF!</f>
        <v>#REF!</v>
      </c>
      <c r="D20" s="6" t="e">
        <f>#REF!+#REF!</f>
        <v>#REF!</v>
      </c>
      <c r="E20" s="1" t="e">
        <f>#REF!+#REF!</f>
        <v>#REF!</v>
      </c>
      <c r="F20" s="1" t="e">
        <f>#REF!+#REF!</f>
        <v>#REF!</v>
      </c>
      <c r="G20" s="1" t="e">
        <f>#REF!+#REF!</f>
        <v>#REF!</v>
      </c>
      <c r="H20" s="1" t="e">
        <f>#REF!+#REF!</f>
        <v>#REF!</v>
      </c>
      <c r="I20" s="1" t="e">
        <f>#REF!+#REF!</f>
        <v>#REF!</v>
      </c>
      <c r="J20" s="1" t="e">
        <f>#REF!+#REF!</f>
        <v>#REF!</v>
      </c>
      <c r="K20" s="13" t="e">
        <f>#REF!+#REF!</f>
        <v>#REF!</v>
      </c>
      <c r="L20" s="13" t="e">
        <f>#REF!+#REF!</f>
        <v>#REF!</v>
      </c>
      <c r="M20" s="13" t="e">
        <f>#REF!+#REF!</f>
        <v>#REF!</v>
      </c>
      <c r="N20" s="1" t="e">
        <f>#REF!+#REF!</f>
        <v>#REF!</v>
      </c>
      <c r="O20" s="1" t="e">
        <f>#REF!+#REF!</f>
        <v>#REF!</v>
      </c>
      <c r="P20" s="1" t="e">
        <f>#REF!+#REF!</f>
        <v>#REF!</v>
      </c>
      <c r="Q20" s="1" t="e">
        <f>#REF!+#REF!</f>
        <v>#REF!</v>
      </c>
      <c r="R20" s="1" t="e">
        <f>#REF!+#REF!</f>
        <v>#REF!</v>
      </c>
      <c r="S20" s="1" t="e">
        <f>#REF!+#REF!</f>
        <v>#REF!</v>
      </c>
      <c r="T20" s="13" t="e">
        <f>#REF!+#REF!</f>
        <v>#REF!</v>
      </c>
      <c r="U20" s="13" t="e">
        <f>#REF!+#REF!</f>
        <v>#REF!</v>
      </c>
      <c r="V20" s="13" t="e">
        <f>#REF!+#REF!</f>
        <v>#REF!</v>
      </c>
      <c r="W20" s="23" t="e">
        <f>#REF!+#REF!</f>
        <v>#REF!</v>
      </c>
      <c r="X20" s="23" t="e">
        <f>#REF!+#REF!</f>
        <v>#REF!</v>
      </c>
      <c r="Y20" s="44" t="e">
        <f>#REF!+#REF!</f>
        <v>#REF!</v>
      </c>
      <c r="Z20" s="13" t="e">
        <f>#REF!+#REF!</f>
        <v>#REF!</v>
      </c>
      <c r="AA20" s="13" t="e">
        <f>#REF!+#REF!</f>
        <v>#REF!</v>
      </c>
      <c r="AB20" s="13" t="e">
        <f>#REF!+#REF!</f>
        <v>#REF!</v>
      </c>
      <c r="AC20" s="1" t="e">
        <f>#REF!+#REF!</f>
        <v>#REF!</v>
      </c>
      <c r="AD20" s="1" t="e">
        <f>#REF!+#REF!</f>
        <v>#REF!</v>
      </c>
      <c r="AE20" s="1" t="e">
        <f>#REF!+#REF!</f>
        <v>#REF!</v>
      </c>
      <c r="AF20" s="13" t="e">
        <f>#REF!+#REF!</f>
        <v>#REF!</v>
      </c>
      <c r="AG20" s="13" t="e">
        <f>#REF!+#REF!</f>
        <v>#REF!</v>
      </c>
      <c r="AH20" s="13" t="e">
        <f>#REF!+#REF!</f>
        <v>#REF!</v>
      </c>
      <c r="AI20" s="1" t="e">
        <f>#REF!+#REF!</f>
        <v>#REF!</v>
      </c>
      <c r="AJ20" s="1" t="e">
        <f>#REF!+#REF!</f>
        <v>#REF!</v>
      </c>
      <c r="AK20" s="1" t="e">
        <f>#REF!+#REF!</f>
        <v>#REF!</v>
      </c>
      <c r="AL20" s="1" t="e">
        <f>#REF!+#REF!</f>
        <v>#REF!</v>
      </c>
      <c r="AM20" s="1" t="e">
        <f>#REF!+#REF!</f>
        <v>#REF!</v>
      </c>
      <c r="AN20" s="1" t="e">
        <f>#REF!+#REF!</f>
        <v>#REF!</v>
      </c>
      <c r="AO20" s="1" t="e">
        <f>#REF!+#REF!</f>
        <v>#REF!</v>
      </c>
      <c r="AP20" s="1" t="e">
        <f>#REF!+#REF!</f>
        <v>#REF!</v>
      </c>
      <c r="AQ20" s="1" t="e">
        <f>#REF!+#REF!</f>
        <v>#REF!</v>
      </c>
      <c r="AR20" s="13" t="e">
        <f>#REF!+#REF!</f>
        <v>#REF!</v>
      </c>
      <c r="AS20" s="13" t="e">
        <f>#REF!+#REF!</f>
        <v>#REF!</v>
      </c>
      <c r="AT20" s="13" t="e">
        <f>#REF!+#REF!</f>
        <v>#REF!</v>
      </c>
      <c r="AU20" s="13" t="e">
        <f>#REF!+#REF!</f>
        <v>#REF!</v>
      </c>
      <c r="AV20" s="13" t="e">
        <f>#REF!+#REF!</f>
        <v>#REF!</v>
      </c>
      <c r="AW20" s="13" t="e">
        <f>#REF!+#REF!</f>
        <v>#REF!</v>
      </c>
      <c r="AX20" s="1" t="e">
        <f>#REF!+#REF!</f>
        <v>#REF!</v>
      </c>
      <c r="AY20" s="1" t="e">
        <f>#REF!+#REF!</f>
        <v>#REF!</v>
      </c>
      <c r="AZ20" s="1" t="e">
        <f>#REF!+#REF!</f>
        <v>#REF!</v>
      </c>
      <c r="BA20" s="10" t="e">
        <f>#REF!+#REF!</f>
        <v>#REF!</v>
      </c>
      <c r="BB20" s="10" t="e">
        <f>#REF!+#REF!</f>
        <v>#REF!</v>
      </c>
      <c r="BC20" s="10" t="e">
        <f>#REF!+#REF!</f>
        <v>#REF!</v>
      </c>
      <c r="BD20" s="1" t="e">
        <f>#REF!+#REF!</f>
        <v>#REF!</v>
      </c>
      <c r="BE20" s="1" t="e">
        <f>#REF!+#REF!</f>
        <v>#REF!</v>
      </c>
      <c r="BF20" s="1" t="e">
        <f>#REF!+#REF!</f>
        <v>#REF!</v>
      </c>
      <c r="BG20" s="13" t="e">
        <f>#REF!+#REF!</f>
        <v>#REF!</v>
      </c>
      <c r="BH20" s="13" t="e">
        <f>#REF!+#REF!</f>
        <v>#REF!</v>
      </c>
      <c r="BI20" s="13" t="e">
        <f>#REF!+#REF!</f>
        <v>#REF!</v>
      </c>
      <c r="BJ20" s="1" t="e">
        <f>#REF!+#REF!</f>
        <v>#REF!</v>
      </c>
      <c r="BK20" s="1" t="e">
        <f>#REF!+#REF!</f>
        <v>#REF!</v>
      </c>
      <c r="BL20" s="1" t="e">
        <f>#REF!+#REF!</f>
        <v>#REF!</v>
      </c>
      <c r="BM20" s="49">
        <v>476.30544</v>
      </c>
      <c r="BN20" s="49">
        <v>230.88</v>
      </c>
      <c r="BO20" s="49">
        <v>245.42543999999998</v>
      </c>
    </row>
    <row r="21" spans="1:67" s="1" customFormat="1" ht="12.75">
      <c r="A21" s="6" t="s">
        <v>40</v>
      </c>
      <c r="B21" s="29" t="e">
        <f>B22+#REF!+#REF!+B23</f>
        <v>#REF!</v>
      </c>
      <c r="C21" s="6" t="e">
        <f>C22+#REF!+#REF!+C23</f>
        <v>#REF!</v>
      </c>
      <c r="D21" s="6" t="e">
        <f>D22+#REF!+#REF!+D23</f>
        <v>#REF!</v>
      </c>
      <c r="E21" s="1" t="e">
        <f>E22+#REF!+#REF!+E23</f>
        <v>#REF!</v>
      </c>
      <c r="F21" s="1" t="e">
        <f>F22+#REF!+#REF!+F23</f>
        <v>#REF!</v>
      </c>
      <c r="G21" s="1" t="e">
        <f>G22+#REF!+#REF!+G23</f>
        <v>#REF!</v>
      </c>
      <c r="H21" s="1" t="e">
        <f>H22+#REF!+#REF!+H23</f>
        <v>#REF!</v>
      </c>
      <c r="I21" s="1" t="e">
        <f>I22+#REF!+#REF!+I23</f>
        <v>#REF!</v>
      </c>
      <c r="J21" s="1" t="e">
        <f>J22+#REF!+#REF!+J23</f>
        <v>#REF!</v>
      </c>
      <c r="K21" s="13" t="e">
        <f>K22+#REF!+#REF!+K23</f>
        <v>#REF!</v>
      </c>
      <c r="L21" s="13" t="e">
        <f>L22+#REF!+#REF!+L23</f>
        <v>#REF!</v>
      </c>
      <c r="M21" s="13" t="e">
        <f>M22+#REF!+#REF!+M23</f>
        <v>#REF!</v>
      </c>
      <c r="N21" s="1" t="e">
        <f>N22+#REF!+#REF!+N23</f>
        <v>#REF!</v>
      </c>
      <c r="O21" s="1" t="e">
        <f>O22+#REF!+#REF!+O23</f>
        <v>#REF!</v>
      </c>
      <c r="P21" s="1" t="e">
        <f>P22+#REF!+#REF!+P23</f>
        <v>#REF!</v>
      </c>
      <c r="Q21" s="1" t="e">
        <f>Q22+#REF!+#REF!+Q23</f>
        <v>#REF!</v>
      </c>
      <c r="R21" s="1" t="e">
        <f>R22+#REF!+#REF!+R23</f>
        <v>#REF!</v>
      </c>
      <c r="S21" s="1" t="e">
        <f>S22+#REF!+#REF!+S23</f>
        <v>#REF!</v>
      </c>
      <c r="T21" s="13" t="e">
        <f>T22+#REF!+#REF!+T23</f>
        <v>#REF!</v>
      </c>
      <c r="U21" s="13" t="e">
        <f>U22+#REF!+#REF!+U23</f>
        <v>#REF!</v>
      </c>
      <c r="V21" s="13" t="e">
        <f>V22+#REF!+#REF!+V23</f>
        <v>#REF!</v>
      </c>
      <c r="W21" s="23" t="e">
        <f>W22+#REF!+#REF!+W23</f>
        <v>#REF!</v>
      </c>
      <c r="X21" s="23" t="e">
        <f>X22+#REF!+#REF!+X23</f>
        <v>#REF!</v>
      </c>
      <c r="Y21" s="44" t="e">
        <f>Y22+#REF!+#REF!+Y23</f>
        <v>#REF!</v>
      </c>
      <c r="Z21" s="13" t="e">
        <f>Z22+#REF!+#REF!+Z23</f>
        <v>#REF!</v>
      </c>
      <c r="AA21" s="13" t="e">
        <f>AA22+#REF!+#REF!+AA23</f>
        <v>#REF!</v>
      </c>
      <c r="AB21" s="13" t="e">
        <f>AB22+#REF!+#REF!+AB23</f>
        <v>#REF!</v>
      </c>
      <c r="AC21" s="1" t="e">
        <f>AC22+#REF!+#REF!+AC23</f>
        <v>#REF!</v>
      </c>
      <c r="AD21" s="1" t="e">
        <f>AD22+#REF!+#REF!+AD23</f>
        <v>#REF!</v>
      </c>
      <c r="AE21" s="1" t="e">
        <f>AE22+#REF!+#REF!+AE23</f>
        <v>#REF!</v>
      </c>
      <c r="AF21" s="13" t="e">
        <f>AF22+#REF!+#REF!+AF23</f>
        <v>#REF!</v>
      </c>
      <c r="AG21" s="13" t="e">
        <f>AG22+#REF!+#REF!+AG23</f>
        <v>#REF!</v>
      </c>
      <c r="AH21" s="13" t="e">
        <f>AH22+#REF!+#REF!+AH23</f>
        <v>#REF!</v>
      </c>
      <c r="AI21" s="1" t="e">
        <f>AI22+#REF!+#REF!+AI23</f>
        <v>#REF!</v>
      </c>
      <c r="AJ21" s="1" t="e">
        <f>AJ22+#REF!+#REF!+AJ23</f>
        <v>#REF!</v>
      </c>
      <c r="AK21" s="1" t="e">
        <f>AK22+#REF!+#REF!+AK23</f>
        <v>#REF!</v>
      </c>
      <c r="AL21" s="1" t="e">
        <f>AL22+#REF!+#REF!+AL23</f>
        <v>#REF!</v>
      </c>
      <c r="AM21" s="1" t="e">
        <f>AM22+#REF!+#REF!+AM23</f>
        <v>#REF!</v>
      </c>
      <c r="AN21" s="1" t="e">
        <f>AN22+#REF!+#REF!+AN23</f>
        <v>#REF!</v>
      </c>
      <c r="AO21" s="1" t="e">
        <f>AO22+#REF!+#REF!+AO23</f>
        <v>#REF!</v>
      </c>
      <c r="AP21" s="1" t="e">
        <f>AP22+#REF!+#REF!+AP23</f>
        <v>#REF!</v>
      </c>
      <c r="AQ21" s="1" t="e">
        <f>AQ22+#REF!+#REF!+AQ23</f>
        <v>#REF!</v>
      </c>
      <c r="AR21" s="13" t="e">
        <f>AR22+#REF!+#REF!+AR23</f>
        <v>#REF!</v>
      </c>
      <c r="AS21" s="13" t="e">
        <f>AS22+#REF!+#REF!+AS23</f>
        <v>#REF!</v>
      </c>
      <c r="AT21" s="13" t="e">
        <f>AT22+#REF!+#REF!+AT23</f>
        <v>#REF!</v>
      </c>
      <c r="AU21" s="13" t="e">
        <f>AU22+#REF!+#REF!+AU23</f>
        <v>#REF!</v>
      </c>
      <c r="AV21" s="13" t="e">
        <f>AV22+#REF!+#REF!+AV23</f>
        <v>#REF!</v>
      </c>
      <c r="AW21" s="13" t="e">
        <f>AW22+#REF!+#REF!+AW23</f>
        <v>#REF!</v>
      </c>
      <c r="AX21" s="1" t="e">
        <f>AX22+#REF!+#REF!+AX23</f>
        <v>#REF!</v>
      </c>
      <c r="AY21" s="1" t="e">
        <f>AY22+#REF!+#REF!+AY23</f>
        <v>#REF!</v>
      </c>
      <c r="AZ21" s="1" t="e">
        <f>AZ22+#REF!+#REF!+AZ23</f>
        <v>#REF!</v>
      </c>
      <c r="BA21" s="10" t="e">
        <f>BA22+#REF!+#REF!+BA23</f>
        <v>#REF!</v>
      </c>
      <c r="BB21" s="10" t="e">
        <f>BB22+#REF!+#REF!+BB23</f>
        <v>#REF!</v>
      </c>
      <c r="BC21" s="10" t="e">
        <f>BC22+#REF!+#REF!+BC23</f>
        <v>#REF!</v>
      </c>
      <c r="BD21" s="1" t="e">
        <f>BD22+#REF!+#REF!+BD23</f>
        <v>#REF!</v>
      </c>
      <c r="BE21" s="1" t="e">
        <f>BE22+#REF!+#REF!+BE23</f>
        <v>#REF!</v>
      </c>
      <c r="BF21" s="1" t="e">
        <f>BF22+#REF!+#REF!+BF23</f>
        <v>#REF!</v>
      </c>
      <c r="BG21" s="13" t="e">
        <f>BG22+#REF!+#REF!+BG23</f>
        <v>#REF!</v>
      </c>
      <c r="BH21" s="13" t="e">
        <f>BH22+#REF!+#REF!+BH23</f>
        <v>#REF!</v>
      </c>
      <c r="BI21" s="13" t="e">
        <f>BI22+#REF!+#REF!+BI23</f>
        <v>#REF!</v>
      </c>
      <c r="BJ21" s="1" t="e">
        <f>BJ22+#REF!+#REF!+BJ23</f>
        <v>#REF!</v>
      </c>
      <c r="BK21" s="1" t="e">
        <f>BK22+#REF!+#REF!+BK23</f>
        <v>#REF!</v>
      </c>
      <c r="BL21" s="1" t="e">
        <f>BL22+#REF!+#REF!+BL23</f>
        <v>#REF!</v>
      </c>
      <c r="BM21" s="49">
        <v>13261.30079473075</v>
      </c>
      <c r="BN21" s="49">
        <v>6314.905140347976</v>
      </c>
      <c r="BO21" s="49">
        <v>6946.395654382775</v>
      </c>
    </row>
    <row r="22" spans="1:67" s="1" customFormat="1" ht="12.75">
      <c r="A22" s="42" t="s">
        <v>41</v>
      </c>
      <c r="B22" s="29" t="e">
        <f>C22+D22</f>
        <v>#REF!</v>
      </c>
      <c r="C22" s="6" t="e">
        <f>#REF!+#REF!</f>
        <v>#REF!</v>
      </c>
      <c r="D22" s="6" t="e">
        <f>#REF!+#REF!</f>
        <v>#REF!</v>
      </c>
      <c r="E22" s="1" t="e">
        <f>#REF!+#REF!</f>
        <v>#REF!</v>
      </c>
      <c r="F22" s="1" t="e">
        <f>#REF!+#REF!</f>
        <v>#REF!</v>
      </c>
      <c r="G22" s="1" t="e">
        <f>#REF!+#REF!</f>
        <v>#REF!</v>
      </c>
      <c r="H22" s="1" t="e">
        <f>#REF!+#REF!</f>
        <v>#REF!</v>
      </c>
      <c r="I22" s="1" t="e">
        <f>#REF!+#REF!</f>
        <v>#REF!</v>
      </c>
      <c r="J22" s="1" t="e">
        <f>#REF!+#REF!</f>
        <v>#REF!</v>
      </c>
      <c r="K22" s="13" t="e">
        <f>#REF!+#REF!</f>
        <v>#REF!</v>
      </c>
      <c r="L22" s="13" t="e">
        <f>#REF!+#REF!</f>
        <v>#REF!</v>
      </c>
      <c r="M22" s="13" t="e">
        <f>#REF!+#REF!</f>
        <v>#REF!</v>
      </c>
      <c r="N22" s="1" t="e">
        <f>#REF!+#REF!</f>
        <v>#REF!</v>
      </c>
      <c r="O22" s="1" t="e">
        <f>#REF!+#REF!</f>
        <v>#REF!</v>
      </c>
      <c r="P22" s="1" t="e">
        <f>#REF!+#REF!</f>
        <v>#REF!</v>
      </c>
      <c r="Q22" s="1" t="e">
        <f>#REF!+#REF!</f>
        <v>#REF!</v>
      </c>
      <c r="R22" s="1" t="e">
        <f>#REF!+#REF!</f>
        <v>#REF!</v>
      </c>
      <c r="S22" s="1" t="e">
        <f>#REF!+#REF!</f>
        <v>#REF!</v>
      </c>
      <c r="T22" s="13" t="e">
        <f>#REF!+#REF!</f>
        <v>#REF!</v>
      </c>
      <c r="U22" s="13" t="e">
        <f>#REF!+#REF!</f>
        <v>#REF!</v>
      </c>
      <c r="V22" s="13" t="e">
        <f>#REF!+#REF!</f>
        <v>#REF!</v>
      </c>
      <c r="W22" s="23" t="e">
        <f>#REF!+#REF!</f>
        <v>#REF!</v>
      </c>
      <c r="X22" s="23" t="e">
        <f>#REF!+#REF!</f>
        <v>#REF!</v>
      </c>
      <c r="Y22" s="44" t="e">
        <f>#REF!+#REF!</f>
        <v>#REF!</v>
      </c>
      <c r="Z22" s="13" t="e">
        <f>#REF!+#REF!</f>
        <v>#REF!</v>
      </c>
      <c r="AA22" s="13" t="e">
        <f>#REF!+#REF!</f>
        <v>#REF!</v>
      </c>
      <c r="AB22" s="13" t="e">
        <f>#REF!+#REF!</f>
        <v>#REF!</v>
      </c>
      <c r="AC22" s="1" t="e">
        <f>#REF!+#REF!</f>
        <v>#REF!</v>
      </c>
      <c r="AD22" s="1" t="e">
        <f>#REF!+#REF!</f>
        <v>#REF!</v>
      </c>
      <c r="AE22" s="1" t="e">
        <f>#REF!+#REF!</f>
        <v>#REF!</v>
      </c>
      <c r="AF22" s="13" t="e">
        <f>#REF!+#REF!</f>
        <v>#REF!</v>
      </c>
      <c r="AG22" s="13" t="e">
        <f>#REF!+#REF!</f>
        <v>#REF!</v>
      </c>
      <c r="AH22" s="13" t="e">
        <f>#REF!+#REF!</f>
        <v>#REF!</v>
      </c>
      <c r="AI22" s="1" t="e">
        <f>#REF!+#REF!</f>
        <v>#REF!</v>
      </c>
      <c r="AJ22" s="1" t="e">
        <f>#REF!+#REF!</f>
        <v>#REF!</v>
      </c>
      <c r="AK22" s="1" t="e">
        <f>#REF!+#REF!</f>
        <v>#REF!</v>
      </c>
      <c r="AL22" s="1" t="e">
        <f>#REF!+#REF!</f>
        <v>#REF!</v>
      </c>
      <c r="AM22" s="1" t="e">
        <f>#REF!+#REF!</f>
        <v>#REF!</v>
      </c>
      <c r="AN22" s="1" t="e">
        <f>#REF!+#REF!</f>
        <v>#REF!</v>
      </c>
      <c r="AO22" s="1" t="e">
        <f>#REF!+#REF!</f>
        <v>#REF!</v>
      </c>
      <c r="AP22" s="1" t="e">
        <f>#REF!+#REF!</f>
        <v>#REF!</v>
      </c>
      <c r="AQ22" s="1" t="e">
        <f>#REF!+#REF!</f>
        <v>#REF!</v>
      </c>
      <c r="AR22" s="13" t="e">
        <f>#REF!+#REF!</f>
        <v>#REF!</v>
      </c>
      <c r="AS22" s="13" t="e">
        <f>#REF!+#REF!</f>
        <v>#REF!</v>
      </c>
      <c r="AT22" s="13" t="e">
        <f>#REF!+#REF!</f>
        <v>#REF!</v>
      </c>
      <c r="AU22" s="13" t="e">
        <f>#REF!+#REF!</f>
        <v>#REF!</v>
      </c>
      <c r="AV22" s="13" t="e">
        <f>#REF!+#REF!</f>
        <v>#REF!</v>
      </c>
      <c r="AW22" s="13" t="e">
        <f>#REF!+#REF!</f>
        <v>#REF!</v>
      </c>
      <c r="AX22" s="1" t="e">
        <f>#REF!+#REF!</f>
        <v>#REF!</v>
      </c>
      <c r="AY22" s="1" t="e">
        <f>#REF!+#REF!</f>
        <v>#REF!</v>
      </c>
      <c r="AZ22" s="1" t="e">
        <f>#REF!+#REF!</f>
        <v>#REF!</v>
      </c>
      <c r="BA22" s="10" t="e">
        <f>#REF!+#REF!</f>
        <v>#REF!</v>
      </c>
      <c r="BB22" s="10" t="e">
        <f>#REF!+#REF!</f>
        <v>#REF!</v>
      </c>
      <c r="BC22" s="10" t="e">
        <f>#REF!+#REF!</f>
        <v>#REF!</v>
      </c>
      <c r="BD22" s="1" t="e">
        <f>#REF!+#REF!</f>
        <v>#REF!</v>
      </c>
      <c r="BE22" s="1" t="e">
        <f>#REF!+#REF!</f>
        <v>#REF!</v>
      </c>
      <c r="BF22" s="1" t="e">
        <f>#REF!+#REF!</f>
        <v>#REF!</v>
      </c>
      <c r="BG22" s="13" t="e">
        <f>#REF!+#REF!</f>
        <v>#REF!</v>
      </c>
      <c r="BH22" s="13" t="e">
        <f>#REF!+#REF!</f>
        <v>#REF!</v>
      </c>
      <c r="BI22" s="13" t="e">
        <f>#REF!+#REF!</f>
        <v>#REF!</v>
      </c>
      <c r="BJ22" s="1" t="e">
        <f>#REF!+#REF!</f>
        <v>#REF!</v>
      </c>
      <c r="BK22" s="1" t="e">
        <f>#REF!+#REF!</f>
        <v>#REF!</v>
      </c>
      <c r="BL22" s="1" t="e">
        <f>#REF!+#REF!</f>
        <v>#REF!</v>
      </c>
      <c r="BM22" s="49">
        <v>9557.90879473075</v>
      </c>
      <c r="BN22" s="49">
        <v>4551.385140347977</v>
      </c>
      <c r="BO22" s="49">
        <v>5006.523654382775</v>
      </c>
    </row>
    <row r="23" spans="1:67" s="8" customFormat="1" ht="13.5" customHeight="1">
      <c r="A23" s="43" t="s">
        <v>42</v>
      </c>
      <c r="B23" s="31" t="e">
        <f>C23+D23</f>
        <v>#REF!</v>
      </c>
      <c r="C23" s="19" t="e">
        <f>#REF!*#REF!*6</f>
        <v>#REF!</v>
      </c>
      <c r="D23" s="19" t="e">
        <f>#REF!*#REF!*6</f>
        <v>#REF!</v>
      </c>
      <c r="E23" s="8" t="e">
        <f>#REF!*#REF!*#REF!</f>
        <v>#REF!</v>
      </c>
      <c r="F23" s="8" t="e">
        <f>#REF!*#REF!*6</f>
        <v>#REF!</v>
      </c>
      <c r="G23" s="8" t="e">
        <f>#REF!*#REF!*6</f>
        <v>#REF!</v>
      </c>
      <c r="H23" s="8" t="e">
        <f>#REF!*#REF!*#REF!</f>
        <v>#REF!</v>
      </c>
      <c r="I23" s="8" t="e">
        <f>#REF!*#REF!*6</f>
        <v>#REF!</v>
      </c>
      <c r="J23" s="8" t="e">
        <f>#REF!*#REF!*6</f>
        <v>#REF!</v>
      </c>
      <c r="K23" s="15" t="e">
        <f>#REF!*#REF!*#REF!</f>
        <v>#REF!</v>
      </c>
      <c r="L23" s="15" t="e">
        <f>#REF!*#REF!*6</f>
        <v>#REF!</v>
      </c>
      <c r="M23" s="15" t="e">
        <f>#REF!*#REF!*6</f>
        <v>#REF!</v>
      </c>
      <c r="N23" s="8" t="e">
        <f>#REF!*#REF!*#REF!</f>
        <v>#REF!</v>
      </c>
      <c r="O23" s="8" t="e">
        <f>#REF!*#REF!*6</f>
        <v>#REF!</v>
      </c>
      <c r="P23" s="8" t="e">
        <f>#REF!*#REF!*6</f>
        <v>#REF!</v>
      </c>
      <c r="Q23" s="8" t="e">
        <f>#REF!*#REF!*#REF!</f>
        <v>#REF!</v>
      </c>
      <c r="R23" s="8" t="e">
        <f>#REF!*#REF!*6</f>
        <v>#REF!</v>
      </c>
      <c r="S23" s="8" t="e">
        <f>#REF!*#REF!*6</f>
        <v>#REF!</v>
      </c>
      <c r="T23" s="15" t="e">
        <f>#REF!*#REF!*#REF!</f>
        <v>#REF!</v>
      </c>
      <c r="U23" s="15" t="e">
        <f>#REF!*#REF!*6</f>
        <v>#REF!</v>
      </c>
      <c r="V23" s="15" t="e">
        <f>#REF!*#REF!*6</f>
        <v>#REF!</v>
      </c>
      <c r="W23" s="37" t="e">
        <f>#REF!*#REF!*#REF!</f>
        <v>#REF!</v>
      </c>
      <c r="X23" s="37" t="e">
        <f>#REF!*#REF!*6</f>
        <v>#REF!</v>
      </c>
      <c r="Y23" s="46" t="e">
        <f>#REF!*#REF!*6</f>
        <v>#REF!</v>
      </c>
      <c r="Z23" s="15" t="e">
        <f>#REF!*#REF!*#REF!</f>
        <v>#REF!</v>
      </c>
      <c r="AA23" s="15" t="e">
        <f>#REF!*#REF!*6</f>
        <v>#REF!</v>
      </c>
      <c r="AB23" s="15" t="e">
        <f>#REF!*#REF!*6</f>
        <v>#REF!</v>
      </c>
      <c r="AC23" s="8" t="e">
        <f>#REF!*#REF!*#REF!</f>
        <v>#REF!</v>
      </c>
      <c r="AD23" s="8" t="e">
        <f>#REF!*#REF!*6</f>
        <v>#REF!</v>
      </c>
      <c r="AE23" s="8" t="e">
        <f>#REF!*#REF!*6</f>
        <v>#REF!</v>
      </c>
      <c r="AF23" s="15" t="e">
        <f>AG23+AH23</f>
        <v>#REF!</v>
      </c>
      <c r="AG23" s="15" t="e">
        <f>#REF!*#REF!*6</f>
        <v>#REF!</v>
      </c>
      <c r="AH23" s="15" t="e">
        <f>#REF!*#REF!*6</f>
        <v>#REF!</v>
      </c>
      <c r="AI23" s="8" t="e">
        <f>#REF!*#REF!*#REF!</f>
        <v>#REF!</v>
      </c>
      <c r="AJ23" s="8" t="e">
        <f>#REF!*#REF!*6</f>
        <v>#REF!</v>
      </c>
      <c r="AK23" s="8" t="e">
        <f>#REF!*#REF!*6</f>
        <v>#REF!</v>
      </c>
      <c r="AL23" s="8" t="e">
        <f>#REF!*#REF!*#REF!</f>
        <v>#REF!</v>
      </c>
      <c r="AM23" s="8" t="e">
        <f>#REF!*#REF!*6</f>
        <v>#REF!</v>
      </c>
      <c r="AN23" s="8" t="e">
        <f>#REF!*#REF!*6</f>
        <v>#REF!</v>
      </c>
      <c r="AO23" s="8" t="e">
        <f>#REF!*#REF!*#REF!</f>
        <v>#REF!</v>
      </c>
      <c r="AP23" s="8" t="e">
        <f>#REF!*#REF!*6</f>
        <v>#REF!</v>
      </c>
      <c r="AQ23" s="8" t="e">
        <f>#REF!*#REF!*6</f>
        <v>#REF!</v>
      </c>
      <c r="AR23" s="15" t="e">
        <f>#REF!*#REF!*#REF!</f>
        <v>#REF!</v>
      </c>
      <c r="AS23" s="15" t="e">
        <f>#REF!*#REF!*6</f>
        <v>#REF!</v>
      </c>
      <c r="AT23" s="15" t="e">
        <f>#REF!*#REF!*6</f>
        <v>#REF!</v>
      </c>
      <c r="AU23" s="15" t="e">
        <f>#REF!*#REF!*#REF!</f>
        <v>#REF!</v>
      </c>
      <c r="AV23" s="15" t="e">
        <f>#REF!*#REF!*6</f>
        <v>#REF!</v>
      </c>
      <c r="AW23" s="15" t="e">
        <f>#REF!*#REF!*6</f>
        <v>#REF!</v>
      </c>
      <c r="AX23" s="8" t="e">
        <f>#REF!*#REF!*#REF!</f>
        <v>#REF!</v>
      </c>
      <c r="AY23" s="8" t="e">
        <f>#REF!*#REF!*6</f>
        <v>#REF!</v>
      </c>
      <c r="AZ23" s="8" t="e">
        <f>#REF!*#REF!*6</f>
        <v>#REF!</v>
      </c>
      <c r="BA23" s="28" t="e">
        <f>#REF!*#REF!*#REF!</f>
        <v>#REF!</v>
      </c>
      <c r="BB23" s="28" t="e">
        <f>#REF!*#REF!*6</f>
        <v>#REF!</v>
      </c>
      <c r="BC23" s="28" t="e">
        <f>#REF!*#REF!*6</f>
        <v>#REF!</v>
      </c>
      <c r="BD23" s="8" t="e">
        <f>#REF!*#REF!*#REF!</f>
        <v>#REF!</v>
      </c>
      <c r="BE23" s="8" t="e">
        <f>#REF!*#REF!*6</f>
        <v>#REF!</v>
      </c>
      <c r="BF23" s="8" t="e">
        <f>#REF!*#REF!*6</f>
        <v>#REF!</v>
      </c>
      <c r="BG23" s="15" t="e">
        <f>#REF!*#REF!*#REF!</f>
        <v>#REF!</v>
      </c>
      <c r="BH23" s="15" t="e">
        <f>#REF!*#REF!*6</f>
        <v>#REF!</v>
      </c>
      <c r="BI23" s="15" t="e">
        <f>#REF!*#REF!*6</f>
        <v>#REF!</v>
      </c>
      <c r="BJ23" s="8" t="e">
        <f>#REF!*#REF!*#REF!</f>
        <v>#REF!</v>
      </c>
      <c r="BK23" s="8" t="e">
        <f>#REF!*#REF!*6</f>
        <v>#REF!</v>
      </c>
      <c r="BL23" s="8" t="e">
        <f>#REF!*#REF!*6</f>
        <v>#REF!</v>
      </c>
      <c r="BM23" s="49">
        <v>3703.392</v>
      </c>
      <c r="BN23" s="49">
        <v>1763.52</v>
      </c>
      <c r="BO23" s="49">
        <v>1939.872</v>
      </c>
    </row>
    <row r="24" spans="1:67" s="2" customFormat="1" ht="12.75">
      <c r="A24" s="9" t="s">
        <v>43</v>
      </c>
      <c r="B24" s="33" t="e">
        <f>((B16-#REF!)+B21)*(15.8%)</f>
        <v>#REF!</v>
      </c>
      <c r="C24" s="9" t="e">
        <f>((C16-#REF!)+C21)*(15.8%)</f>
        <v>#REF!</v>
      </c>
      <c r="D24" s="9" t="e">
        <f>((D16-#REF!)+D21)*(15.8%)</f>
        <v>#REF!</v>
      </c>
      <c r="E24" s="2" t="e">
        <f>((E16-#REF!)+E21)*(15.8%)</f>
        <v>#REF!</v>
      </c>
      <c r="F24" s="2" t="e">
        <f>((F16-#REF!)+F21)*(15.8%)</f>
        <v>#REF!</v>
      </c>
      <c r="G24" s="2" t="e">
        <f>((G16-#REF!)+G21)*(15.8%)</f>
        <v>#REF!</v>
      </c>
      <c r="H24" s="2" t="e">
        <f>((H16-#REF!)+H21)*(15.8%)</f>
        <v>#REF!</v>
      </c>
      <c r="I24" s="2" t="e">
        <f>((I16-#REF!)+I21)*(15.8%)</f>
        <v>#REF!</v>
      </c>
      <c r="J24" s="2" t="e">
        <f>((J16-#REF!)+J21)*(15.8%)</f>
        <v>#REF!</v>
      </c>
      <c r="K24" s="12" t="e">
        <f>((K16-#REF!)+K21)*(15.8%)</f>
        <v>#REF!</v>
      </c>
      <c r="L24" s="12" t="e">
        <f>((L16-#REF!)+L21)*(15.8%)</f>
        <v>#REF!</v>
      </c>
      <c r="M24" s="12" t="e">
        <f>((M16-#REF!)+M21)*(15.8%)</f>
        <v>#REF!</v>
      </c>
      <c r="N24" s="2" t="e">
        <f>((N16-#REF!)+N21)*(15.8%)</f>
        <v>#REF!</v>
      </c>
      <c r="O24" s="2" t="e">
        <f>((O16-#REF!)+O21)*(15.8%)</f>
        <v>#REF!</v>
      </c>
      <c r="P24" s="2" t="e">
        <f>((P16-#REF!)+P21)*(15.8%)</f>
        <v>#REF!</v>
      </c>
      <c r="Q24" s="2" t="e">
        <f>((Q16-#REF!)+Q21)*(15.8%)</f>
        <v>#REF!</v>
      </c>
      <c r="R24" s="2" t="e">
        <f>((R16-#REF!)+R21)*(15.8%)</f>
        <v>#REF!</v>
      </c>
      <c r="S24" s="2" t="e">
        <f>((S16-#REF!)+S21)*(15.8%)</f>
        <v>#REF!</v>
      </c>
      <c r="T24" s="12" t="e">
        <f>((T16-#REF!)+T21)*(15.8%)</f>
        <v>#REF!</v>
      </c>
      <c r="U24" s="12" t="e">
        <f>((U16-#REF!)+U21)*(15.8%)</f>
        <v>#REF!</v>
      </c>
      <c r="V24" s="12" t="e">
        <f>((V16-#REF!)+V21)*(15.8%)</f>
        <v>#REF!</v>
      </c>
      <c r="W24" s="38" t="e">
        <f>((W16-#REF!)+W21)*(15.8%)</f>
        <v>#REF!</v>
      </c>
      <c r="X24" s="38" t="e">
        <f>((X16-#REF!)+X21)*(15.8%)</f>
        <v>#REF!</v>
      </c>
      <c r="Y24" s="47" t="e">
        <f>((Y16-#REF!)+Y21)*(15.8%)</f>
        <v>#REF!</v>
      </c>
      <c r="Z24" s="12" t="e">
        <f>((Z16-#REF!)+Z21)*(15.8%)</f>
        <v>#REF!</v>
      </c>
      <c r="AA24" s="12" t="e">
        <f>((AA16-#REF!)+AA21)*(15.8%)</f>
        <v>#REF!</v>
      </c>
      <c r="AB24" s="12" t="e">
        <f>((AB16-#REF!)+AB21)*(15.8%)</f>
        <v>#REF!</v>
      </c>
      <c r="AC24" s="2" t="e">
        <f>((AC16-#REF!)+AC21)*(15.8%)</f>
        <v>#REF!</v>
      </c>
      <c r="AD24" s="2" t="e">
        <f>((AD16-#REF!)+AD21)*(15.8%)</f>
        <v>#REF!</v>
      </c>
      <c r="AE24" s="2" t="e">
        <f>((AE16-#REF!)+AE21)*(15.8%)</f>
        <v>#REF!</v>
      </c>
      <c r="AF24" s="12" t="e">
        <f>((AF16-#REF!)+AF21)*(15.8%)</f>
        <v>#REF!</v>
      </c>
      <c r="AG24" s="12" t="e">
        <f>((AG16-#REF!)+AG21)*(15.8%)</f>
        <v>#REF!</v>
      </c>
      <c r="AH24" s="12" t="e">
        <f>((AH16-#REF!)+AH21)*(15.8%)</f>
        <v>#REF!</v>
      </c>
      <c r="AI24" s="2" t="e">
        <f>((AI16-#REF!)+AI21)*(15.8%)</f>
        <v>#REF!</v>
      </c>
      <c r="AJ24" s="2" t="e">
        <f>((AJ16-#REF!)+AJ21)*(15.8%)</f>
        <v>#REF!</v>
      </c>
      <c r="AK24" s="2" t="e">
        <f>((AK16-#REF!)+AK21)*(15.8%)</f>
        <v>#REF!</v>
      </c>
      <c r="AL24" s="2" t="e">
        <f>((AL16-#REF!)+AL21)*(15.8%)</f>
        <v>#REF!</v>
      </c>
      <c r="AM24" s="2" t="e">
        <f>((AM16-#REF!)+AM21)*(15.8%)</f>
        <v>#REF!</v>
      </c>
      <c r="AN24" s="2" t="e">
        <f>((AN16-#REF!)+AN21)*(15.8%)</f>
        <v>#REF!</v>
      </c>
      <c r="AO24" s="2" t="e">
        <f>((AO16-#REF!)+AO21)*(15.8%)</f>
        <v>#REF!</v>
      </c>
      <c r="AP24" s="2" t="e">
        <f>((AP16-#REF!)+AP21)*(15.8%)</f>
        <v>#REF!</v>
      </c>
      <c r="AQ24" s="2" t="e">
        <f>((AQ16-#REF!)+AQ21)*(15.8%)</f>
        <v>#REF!</v>
      </c>
      <c r="AR24" s="12" t="e">
        <f>((AR16-#REF!)+AR21)*(15.8%)</f>
        <v>#REF!</v>
      </c>
      <c r="AS24" s="12" t="e">
        <f>((AS16-#REF!)+AS21)*(15.8%)</f>
        <v>#REF!</v>
      </c>
      <c r="AT24" s="12" t="e">
        <f>((AT16-#REF!)+AT21)*(15.8%)</f>
        <v>#REF!</v>
      </c>
      <c r="AU24" s="12" t="e">
        <f>((AU16-#REF!)+AU21)*(15.8%)</f>
        <v>#REF!</v>
      </c>
      <c r="AV24" s="12" t="e">
        <f>((AV16-#REF!)+AV21)*(15.8%)</f>
        <v>#REF!</v>
      </c>
      <c r="AW24" s="12" t="e">
        <f>((AW16-#REF!)+AW21)*(15.8%)</f>
        <v>#REF!</v>
      </c>
      <c r="AX24" s="2" t="e">
        <f>((AX16-#REF!)+AX21)*(15.8%)</f>
        <v>#REF!</v>
      </c>
      <c r="AY24" s="2" t="e">
        <f>((AY16-#REF!)+AY21)*(15.8%)</f>
        <v>#REF!</v>
      </c>
      <c r="AZ24" s="2" t="e">
        <f>((AZ16-#REF!)+AZ21)*(15.8%)</f>
        <v>#REF!</v>
      </c>
      <c r="BA24" s="26" t="e">
        <f>((BA16-#REF!)+BA21)*(15.8%)</f>
        <v>#REF!</v>
      </c>
      <c r="BB24" s="26" t="e">
        <f>((BB16-#REF!)+BB21)*(15.8%)</f>
        <v>#REF!</v>
      </c>
      <c r="BC24" s="26" t="e">
        <f>((BC16-#REF!)+BC21)*(15.8%)</f>
        <v>#REF!</v>
      </c>
      <c r="BD24" s="2" t="e">
        <f>((BD16-#REF!)+BD21)*(15.8%)</f>
        <v>#REF!</v>
      </c>
      <c r="BE24" s="2" t="e">
        <f>((BE16-#REF!)+BE21)*(15.8%)</f>
        <v>#REF!</v>
      </c>
      <c r="BF24" s="2" t="e">
        <f>((BF16-#REF!)+BF21)*(15.8%)</f>
        <v>#REF!</v>
      </c>
      <c r="BG24" s="12" t="e">
        <f>((BG16-#REF!)+BG21)*(15.8%)</f>
        <v>#REF!</v>
      </c>
      <c r="BH24" s="12" t="e">
        <f>((BH16-#REF!)+BH21)*(15.8%)</f>
        <v>#REF!</v>
      </c>
      <c r="BI24" s="12" t="e">
        <f>((BI16-#REF!)+BI21)*(15.8%)</f>
        <v>#REF!</v>
      </c>
      <c r="BJ24" s="2" t="e">
        <f>((BJ16-#REF!)+BJ21)*(15.8%)</f>
        <v>#REF!</v>
      </c>
      <c r="BK24" s="2" t="e">
        <f>((BK16-#REF!)+BK21)*(15.8%)</f>
        <v>#REF!</v>
      </c>
      <c r="BL24" s="2" t="e">
        <f>((BL16-#REF!)+BL21)*(15.8%)</f>
        <v>#REF!</v>
      </c>
      <c r="BM24" s="49">
        <v>2848.1740961704427</v>
      </c>
      <c r="BN24" s="49">
        <v>1356.307215303455</v>
      </c>
      <c r="BO24" s="49">
        <v>1491.8668808669881</v>
      </c>
    </row>
    <row r="25" spans="1:67" s="2" customFormat="1" ht="25.5">
      <c r="A25" s="39" t="s">
        <v>44</v>
      </c>
      <c r="B25" s="33" t="e">
        <f>SUM(#REF!)</f>
        <v>#REF!</v>
      </c>
      <c r="C25" s="9" t="e">
        <f>SUM(#REF!)</f>
        <v>#REF!</v>
      </c>
      <c r="D25" s="9" t="e">
        <f>SUM(#REF!)</f>
        <v>#REF!</v>
      </c>
      <c r="E25" s="2" t="e">
        <f>SUM(#REF!)</f>
        <v>#REF!</v>
      </c>
      <c r="F25" s="2" t="e">
        <f>SUM(#REF!)</f>
        <v>#REF!</v>
      </c>
      <c r="G25" s="2" t="e">
        <f>SUM(#REF!)</f>
        <v>#REF!</v>
      </c>
      <c r="H25" s="2" t="e">
        <f>SUM(#REF!)</f>
        <v>#REF!</v>
      </c>
      <c r="I25" s="2" t="e">
        <f>SUM(#REF!)</f>
        <v>#REF!</v>
      </c>
      <c r="J25" s="2" t="e">
        <f>SUM(#REF!)</f>
        <v>#REF!</v>
      </c>
      <c r="K25" s="12" t="e">
        <f>SUM(#REF!)</f>
        <v>#REF!</v>
      </c>
      <c r="L25" s="12" t="e">
        <f>SUM(#REF!)</f>
        <v>#REF!</v>
      </c>
      <c r="M25" s="12" t="e">
        <f>SUM(#REF!)</f>
        <v>#REF!</v>
      </c>
      <c r="N25" s="2" t="e">
        <f>SUM(#REF!)</f>
        <v>#REF!</v>
      </c>
      <c r="O25" s="2" t="e">
        <f>SUM(#REF!)</f>
        <v>#REF!</v>
      </c>
      <c r="P25" s="2" t="e">
        <f>SUM(#REF!)</f>
        <v>#REF!</v>
      </c>
      <c r="Q25" s="2" t="e">
        <f>SUM(#REF!)</f>
        <v>#REF!</v>
      </c>
      <c r="R25" s="2" t="e">
        <f>SUM(#REF!)</f>
        <v>#REF!</v>
      </c>
      <c r="S25" s="2" t="e">
        <f>SUM(#REF!)</f>
        <v>#REF!</v>
      </c>
      <c r="T25" s="12" t="e">
        <f>SUM(#REF!)</f>
        <v>#REF!</v>
      </c>
      <c r="U25" s="12" t="e">
        <f>SUM(#REF!)</f>
        <v>#REF!</v>
      </c>
      <c r="V25" s="12" t="e">
        <f>SUM(#REF!)</f>
        <v>#REF!</v>
      </c>
      <c r="W25" s="38" t="e">
        <f>SUM(#REF!)</f>
        <v>#REF!</v>
      </c>
      <c r="X25" s="38" t="e">
        <f>SUM(#REF!)</f>
        <v>#REF!</v>
      </c>
      <c r="Y25" s="47" t="e">
        <f>SUM(#REF!)</f>
        <v>#REF!</v>
      </c>
      <c r="Z25" s="12" t="e">
        <f>SUM(#REF!)</f>
        <v>#REF!</v>
      </c>
      <c r="AA25" s="12" t="e">
        <f>SUM(#REF!)</f>
        <v>#REF!</v>
      </c>
      <c r="AB25" s="12" t="e">
        <f>SUM(#REF!)</f>
        <v>#REF!</v>
      </c>
      <c r="AC25" s="2" t="e">
        <f>SUM(#REF!)</f>
        <v>#REF!</v>
      </c>
      <c r="AD25" s="2" t="e">
        <f>SUM(#REF!)</f>
        <v>#REF!</v>
      </c>
      <c r="AE25" s="2" t="e">
        <f>SUM(#REF!)</f>
        <v>#REF!</v>
      </c>
      <c r="AF25" s="12" t="e">
        <f>SUM(#REF!)</f>
        <v>#REF!</v>
      </c>
      <c r="AG25" s="12" t="e">
        <f>SUM(#REF!)</f>
        <v>#REF!</v>
      </c>
      <c r="AH25" s="12" t="e">
        <f>SUM(#REF!)</f>
        <v>#REF!</v>
      </c>
      <c r="AI25" s="2" t="e">
        <f>SUM(#REF!)</f>
        <v>#REF!</v>
      </c>
      <c r="AJ25" s="2" t="e">
        <f>SUM(#REF!)</f>
        <v>#REF!</v>
      </c>
      <c r="AK25" s="2" t="e">
        <f>SUM(#REF!)</f>
        <v>#REF!</v>
      </c>
      <c r="AL25" s="2" t="e">
        <f>SUM(#REF!)</f>
        <v>#REF!</v>
      </c>
      <c r="AM25" s="2" t="e">
        <f>SUM(#REF!)</f>
        <v>#REF!</v>
      </c>
      <c r="AN25" s="2" t="e">
        <f>SUM(#REF!)</f>
        <v>#REF!</v>
      </c>
      <c r="AO25" s="2" t="e">
        <f>SUM(#REF!)</f>
        <v>#REF!</v>
      </c>
      <c r="AP25" s="2" t="e">
        <f>SUM(#REF!)</f>
        <v>#REF!</v>
      </c>
      <c r="AQ25" s="2" t="e">
        <f>SUM(#REF!)</f>
        <v>#REF!</v>
      </c>
      <c r="AR25" s="12" t="e">
        <f>SUM(#REF!)</f>
        <v>#REF!</v>
      </c>
      <c r="AS25" s="12" t="e">
        <f>SUM(#REF!)</f>
        <v>#REF!</v>
      </c>
      <c r="AT25" s="12" t="e">
        <f>SUM(#REF!)</f>
        <v>#REF!</v>
      </c>
      <c r="AU25" s="12" t="e">
        <f>SUM(#REF!)</f>
        <v>#REF!</v>
      </c>
      <c r="AV25" s="12" t="e">
        <f>SUM(#REF!)</f>
        <v>#REF!</v>
      </c>
      <c r="AW25" s="12" t="e">
        <f>SUM(#REF!)</f>
        <v>#REF!</v>
      </c>
      <c r="AX25" s="2" t="e">
        <f>SUM(#REF!)</f>
        <v>#REF!</v>
      </c>
      <c r="AY25" s="2" t="e">
        <f>SUM(#REF!)</f>
        <v>#REF!</v>
      </c>
      <c r="AZ25" s="2" t="e">
        <f>SUM(#REF!)</f>
        <v>#REF!</v>
      </c>
      <c r="BA25" s="26" t="e">
        <f>SUM(#REF!)</f>
        <v>#REF!</v>
      </c>
      <c r="BB25" s="26" t="e">
        <f>SUM(#REF!)</f>
        <v>#REF!</v>
      </c>
      <c r="BC25" s="26" t="e">
        <f>SUM(#REF!)</f>
        <v>#REF!</v>
      </c>
      <c r="BD25" s="2" t="e">
        <f>SUM(#REF!)</f>
        <v>#REF!</v>
      </c>
      <c r="BE25" s="2" t="e">
        <f>SUM(#REF!)</f>
        <v>#REF!</v>
      </c>
      <c r="BF25" s="2" t="e">
        <f>SUM(#REF!)</f>
        <v>#REF!</v>
      </c>
      <c r="BG25" s="12" t="e">
        <f>SUM(#REF!)</f>
        <v>#REF!</v>
      </c>
      <c r="BH25" s="12" t="e">
        <f>SUM(#REF!)</f>
        <v>#REF!</v>
      </c>
      <c r="BI25" s="12" t="e">
        <f>SUM(#REF!)</f>
        <v>#REF!</v>
      </c>
      <c r="BJ25" s="2" t="e">
        <f>SUM(#REF!)</f>
        <v>#REF!</v>
      </c>
      <c r="BK25" s="2" t="e">
        <f>SUM(#REF!)</f>
        <v>#REF!</v>
      </c>
      <c r="BL25" s="2" t="e">
        <f>SUM(#REF!)</f>
        <v>#REF!</v>
      </c>
      <c r="BM25" s="49">
        <v>5545.659355932204</v>
      </c>
      <c r="BN25" s="49">
        <v>2640.7901694915254</v>
      </c>
      <c r="BO25" s="49">
        <v>2904.8691864406783</v>
      </c>
    </row>
    <row r="26" spans="1:67" s="2" customFormat="1" ht="12.75">
      <c r="A26" s="9" t="s">
        <v>52</v>
      </c>
      <c r="B26" s="33" t="e">
        <f>B11+B16+B17+B24+B25</f>
        <v>#REF!</v>
      </c>
      <c r="C26" s="9" t="e">
        <f>C11+C16+C17+C24+C25</f>
        <v>#REF!</v>
      </c>
      <c r="D26" s="9" t="e">
        <f>D11+D16+D17+D24+D25</f>
        <v>#REF!</v>
      </c>
      <c r="E26" s="2" t="e">
        <f>E11+E16+E17+E24+#REF!+#REF!+#REF!</f>
        <v>#REF!</v>
      </c>
      <c r="F26" s="2" t="e">
        <f>F11+F16+F17+F24+#REF!+#REF!+#REF!</f>
        <v>#REF!</v>
      </c>
      <c r="G26" s="2" t="e">
        <f>G11+G16+G17+G24+#REF!+#REF!+#REF!</f>
        <v>#REF!</v>
      </c>
      <c r="H26" s="2" t="e">
        <f>H11+H16+H17+H24+#REF!+#REF!+#REF!</f>
        <v>#REF!</v>
      </c>
      <c r="I26" s="2" t="e">
        <f>I11+I16+I17+I24+#REF!+#REF!+#REF!</f>
        <v>#REF!</v>
      </c>
      <c r="J26" s="2" t="e">
        <f>J11+J16+J17+J24+#REF!+#REF!+#REF!</f>
        <v>#REF!</v>
      </c>
      <c r="K26" s="12" t="e">
        <f>K11+K16+K17+K24+#REF!+#REF!+#REF!</f>
        <v>#REF!</v>
      </c>
      <c r="L26" s="12" t="e">
        <f>L11+L16+L17+L24+#REF!+#REF!+#REF!</f>
        <v>#REF!</v>
      </c>
      <c r="M26" s="12" t="e">
        <f>M11+M16+M17+M24+#REF!+#REF!+#REF!</f>
        <v>#REF!</v>
      </c>
      <c r="N26" s="2" t="e">
        <f>N11+N16+N17+N24+#REF!+#REF!+#REF!</f>
        <v>#REF!</v>
      </c>
      <c r="O26" s="2" t="e">
        <f>O11+O16+O17+O24+#REF!+#REF!+#REF!</f>
        <v>#REF!</v>
      </c>
      <c r="P26" s="2" t="e">
        <f>P11+P16+P17+P24+#REF!+#REF!+#REF!</f>
        <v>#REF!</v>
      </c>
      <c r="Q26" s="2" t="e">
        <f>Q11+Q16+Q17+Q24+#REF!+#REF!+#REF!</f>
        <v>#REF!</v>
      </c>
      <c r="R26" s="2" t="e">
        <f>R11+R16+R17+R24+#REF!+#REF!+#REF!</f>
        <v>#REF!</v>
      </c>
      <c r="S26" s="2" t="e">
        <f>S11+S16+S17+S24+#REF!+#REF!+#REF!</f>
        <v>#REF!</v>
      </c>
      <c r="T26" s="12" t="e">
        <f>T11+T16+T17+T24+#REF!+#REF!+#REF!</f>
        <v>#REF!</v>
      </c>
      <c r="U26" s="12" t="e">
        <f>U11+U16+U17+U24+#REF!+#REF!+#REF!</f>
        <v>#REF!</v>
      </c>
      <c r="V26" s="12" t="e">
        <f>V11+V16+V17+V24+#REF!+#REF!+#REF!</f>
        <v>#REF!</v>
      </c>
      <c r="W26" s="38" t="e">
        <f>W11+W16+W17+W24+#REF!+#REF!+#REF!</f>
        <v>#REF!</v>
      </c>
      <c r="X26" s="38" t="e">
        <f>X11+X16+X17+X24+#REF!+#REF!+#REF!</f>
        <v>#REF!</v>
      </c>
      <c r="Y26" s="47" t="e">
        <f>Y11+Y16+Y17+Y24+#REF!+#REF!+#REF!</f>
        <v>#REF!</v>
      </c>
      <c r="Z26" s="12" t="e">
        <f>Z11+Z16+Z17+Z24+#REF!+#REF!+#REF!</f>
        <v>#REF!</v>
      </c>
      <c r="AA26" s="12" t="e">
        <f>AA11+AA16+AA17+AA24+#REF!+#REF!+#REF!</f>
        <v>#REF!</v>
      </c>
      <c r="AB26" s="12" t="e">
        <f>AB11+AB16+AB17+AB24+#REF!+#REF!+#REF!</f>
        <v>#REF!</v>
      </c>
      <c r="AC26" s="2" t="e">
        <f>AC11+AC16+AC17+AC24+#REF!+#REF!+#REF!</f>
        <v>#REF!</v>
      </c>
      <c r="AD26" s="2" t="e">
        <f>AD11+AD16+AD17+AD24+#REF!+#REF!+#REF!</f>
        <v>#REF!</v>
      </c>
      <c r="AE26" s="2" t="e">
        <f>AE11+AE16+AE17+AE24+#REF!+#REF!+#REF!</f>
        <v>#REF!</v>
      </c>
      <c r="AF26" s="12" t="e">
        <f>AF11+AF16+AF17+AF24+#REF!+#REF!+#REF!</f>
        <v>#REF!</v>
      </c>
      <c r="AG26" s="12" t="e">
        <f>AG11+AG16+AG17+AG24+#REF!+#REF!+#REF!</f>
        <v>#REF!</v>
      </c>
      <c r="AH26" s="12" t="e">
        <f>AH11+AH16+AH17+AH24+#REF!+#REF!+#REF!</f>
        <v>#REF!</v>
      </c>
      <c r="AI26" s="2" t="e">
        <f>AI11+AI16+AI17+AI24+#REF!+#REF!+#REF!</f>
        <v>#REF!</v>
      </c>
      <c r="AJ26" s="2" t="e">
        <f>AJ11+AJ16+AJ17+AJ24+#REF!+#REF!+#REF!</f>
        <v>#REF!</v>
      </c>
      <c r="AK26" s="2" t="e">
        <f>AK11+AK16+AK17+AK24+#REF!+#REF!+#REF!</f>
        <v>#REF!</v>
      </c>
      <c r="AL26" s="2" t="e">
        <f>AL11+AL16+AL17+AL24+#REF!+#REF!+#REF!</f>
        <v>#REF!</v>
      </c>
      <c r="AM26" s="2" t="e">
        <f>AM11+AM16+AM17+AM24+#REF!+#REF!+#REF!</f>
        <v>#REF!</v>
      </c>
      <c r="AN26" s="2" t="e">
        <f>AN11+AN16+AN17+AN24+#REF!+#REF!+#REF!</f>
        <v>#REF!</v>
      </c>
      <c r="AO26" s="2" t="e">
        <f>AO11+AO16+AO17+AO24+#REF!+#REF!+#REF!</f>
        <v>#REF!</v>
      </c>
      <c r="AP26" s="2" t="e">
        <f>AP11+AP16+AP17+AP24+#REF!+#REF!+#REF!</f>
        <v>#REF!</v>
      </c>
      <c r="AQ26" s="2" t="e">
        <f>AQ11+AQ16+AQ17+AQ24+#REF!+#REF!+#REF!</f>
        <v>#REF!</v>
      </c>
      <c r="AR26" s="12" t="e">
        <f>AR11+AR16+AR17+AR24+#REF!+#REF!+#REF!</f>
        <v>#REF!</v>
      </c>
      <c r="AS26" s="12" t="e">
        <f>AS11+AS16+AS17+AS24+#REF!+#REF!+#REF!</f>
        <v>#REF!</v>
      </c>
      <c r="AT26" s="12" t="e">
        <f>AT11+AT16+AT17+AT24+#REF!+#REF!+#REF!</f>
        <v>#REF!</v>
      </c>
      <c r="AU26" s="12" t="e">
        <f>AU11+AU16+AU17+AU24+#REF!+#REF!+#REF!</f>
        <v>#REF!</v>
      </c>
      <c r="AV26" s="12" t="e">
        <f>AV11+AV16+AV17+AV24+#REF!+#REF!+#REF!</f>
        <v>#REF!</v>
      </c>
      <c r="AW26" s="12" t="e">
        <f>AW11+AW16+AW17+AW24+#REF!+#REF!+#REF!</f>
        <v>#REF!</v>
      </c>
      <c r="AX26" s="2" t="e">
        <f>AX11+AX16+AX17+AX24+#REF!+#REF!+#REF!</f>
        <v>#REF!</v>
      </c>
      <c r="AY26" s="2" t="e">
        <f>AY11+AY16+AY17+AY24+#REF!+#REF!+#REF!</f>
        <v>#REF!</v>
      </c>
      <c r="AZ26" s="2" t="e">
        <f>AZ11+AZ16+AZ17+AZ24+#REF!+#REF!+#REF!</f>
        <v>#REF!</v>
      </c>
      <c r="BA26" s="26" t="e">
        <f>BA11+BA16+BA17+BA24+#REF!+#REF!+#REF!</f>
        <v>#REF!</v>
      </c>
      <c r="BB26" s="26" t="e">
        <f>BB11+BB16+BB17+BB24+#REF!+#REF!+#REF!</f>
        <v>#REF!</v>
      </c>
      <c r="BC26" s="26" t="e">
        <f>BC11+BC16+BC17+BC24+#REF!+#REF!+#REF!</f>
        <v>#REF!</v>
      </c>
      <c r="BD26" s="2" t="e">
        <f>BD11+BD16+BD17+BD24+#REF!+#REF!+#REF!</f>
        <v>#REF!</v>
      </c>
      <c r="BE26" s="2" t="e">
        <f>BE11+BE16+BE17+BE24+#REF!+#REF!+#REF!</f>
        <v>#REF!</v>
      </c>
      <c r="BF26" s="2" t="e">
        <f>BF11+BF16+BF17+BF24+#REF!+#REF!+#REF!</f>
        <v>#REF!</v>
      </c>
      <c r="BG26" s="12" t="e">
        <f>BG11+BG16+BG17+BG24+#REF!+#REF!+#REF!</f>
        <v>#REF!</v>
      </c>
      <c r="BH26" s="12" t="e">
        <f>BH11+BH16+BH17+BH24+#REF!+#REF!+#REF!</f>
        <v>#REF!</v>
      </c>
      <c r="BI26" s="12" t="e">
        <f>BI11+BI16+BI17+BI24+#REF!+#REF!+#REF!</f>
        <v>#REF!</v>
      </c>
      <c r="BJ26" s="2" t="e">
        <f>BJ11+BJ16+BJ17+BJ24+#REF!+#REF!+#REF!</f>
        <v>#REF!</v>
      </c>
      <c r="BK26" s="2" t="e">
        <f>BK11+BK16+BK17+BK24+#REF!+#REF!+#REF!</f>
        <v>#REF!</v>
      </c>
      <c r="BL26" s="2" t="e">
        <f>BL11+BL16+BL17+BL24+#REF!+#REF!+#REF!</f>
        <v>#REF!</v>
      </c>
      <c r="BM26" s="49">
        <v>43663.36440060041</v>
      </c>
      <c r="BN26" s="49">
        <v>20791.946727479364</v>
      </c>
      <c r="BO26" s="49">
        <v>22871.417673121043</v>
      </c>
    </row>
    <row r="27" spans="1:67" s="2" customFormat="1" ht="12.75">
      <c r="A27" s="9" t="s">
        <v>61</v>
      </c>
      <c r="B27" s="33" t="e">
        <f>(B26-B11)*3%</f>
        <v>#REF!</v>
      </c>
      <c r="C27" s="9" t="e">
        <f>(C26-C11)*3%</f>
        <v>#REF!</v>
      </c>
      <c r="D27" s="9" t="e">
        <f>(D26-D11)*3%</f>
        <v>#REF!</v>
      </c>
      <c r="E27" s="2" t="e">
        <f>(E26-E11)*3%</f>
        <v>#REF!</v>
      </c>
      <c r="F27" s="2" t="e">
        <f>(F26-F11)*3%</f>
        <v>#REF!</v>
      </c>
      <c r="G27" s="2" t="e">
        <f>(G26-G11)*3%</f>
        <v>#REF!</v>
      </c>
      <c r="H27" s="2" t="e">
        <f>(H26-H11)*3%</f>
        <v>#REF!</v>
      </c>
      <c r="I27" s="2" t="e">
        <f>(I26-I11)*3%</f>
        <v>#REF!</v>
      </c>
      <c r="J27" s="2" t="e">
        <f>(J26-J11)*3%</f>
        <v>#REF!</v>
      </c>
      <c r="K27" s="12" t="e">
        <f>(K26-K11)*3%</f>
        <v>#REF!</v>
      </c>
      <c r="L27" s="12" t="e">
        <f>(L26-L11)*3%</f>
        <v>#REF!</v>
      </c>
      <c r="M27" s="12" t="e">
        <f>(M26-M11)*3%</f>
        <v>#REF!</v>
      </c>
      <c r="N27" s="2" t="e">
        <f>(N26-N11)*3%</f>
        <v>#REF!</v>
      </c>
      <c r="O27" s="2" t="e">
        <f>(O26-O11)*3%</f>
        <v>#REF!</v>
      </c>
      <c r="P27" s="2" t="e">
        <f>(P26-P11)*3%</f>
        <v>#REF!</v>
      </c>
      <c r="Q27" s="2" t="e">
        <f>(Q26-Q11)*3%</f>
        <v>#REF!</v>
      </c>
      <c r="R27" s="2" t="e">
        <f>(R26-R11)*3%</f>
        <v>#REF!</v>
      </c>
      <c r="S27" s="2" t="e">
        <f>(S26-S11)*3%</f>
        <v>#REF!</v>
      </c>
      <c r="T27" s="12" t="e">
        <f>(T26-T11)*3%</f>
        <v>#REF!</v>
      </c>
      <c r="U27" s="12" t="e">
        <f>(U26-U11)*3%</f>
        <v>#REF!</v>
      </c>
      <c r="V27" s="12" t="e">
        <f>(V26-V11)*3%</f>
        <v>#REF!</v>
      </c>
      <c r="W27" s="38" t="e">
        <f>(W26-W11)*3%</f>
        <v>#REF!</v>
      </c>
      <c r="X27" s="38" t="e">
        <f>(X26-X11)*3%</f>
        <v>#REF!</v>
      </c>
      <c r="Y27" s="47" t="e">
        <f>(Y26-Y11)*3%</f>
        <v>#REF!</v>
      </c>
      <c r="Z27" s="12" t="e">
        <f>(Z26-Z11)*3%</f>
        <v>#REF!</v>
      </c>
      <c r="AA27" s="12" t="e">
        <f>(AA26-AA11)*3%</f>
        <v>#REF!</v>
      </c>
      <c r="AB27" s="12" t="e">
        <f>(AB26-AB11)*3%</f>
        <v>#REF!</v>
      </c>
      <c r="AC27" s="2" t="e">
        <f>(AC26-AC11)*3%</f>
        <v>#REF!</v>
      </c>
      <c r="AD27" s="2" t="e">
        <f>(AD26-AD11)*3%</f>
        <v>#REF!</v>
      </c>
      <c r="AE27" s="2" t="e">
        <f>(AE26-AE11)*3%</f>
        <v>#REF!</v>
      </c>
      <c r="AF27" s="12" t="e">
        <f>(AF26-AF11)*3%</f>
        <v>#REF!</v>
      </c>
      <c r="AG27" s="12" t="e">
        <f>(AG26-AG11)*3%</f>
        <v>#REF!</v>
      </c>
      <c r="AH27" s="12" t="e">
        <f>(AH26-AH11)*3%</f>
        <v>#REF!</v>
      </c>
      <c r="AI27" s="2" t="e">
        <f>(AI26-AI11)*3%</f>
        <v>#REF!</v>
      </c>
      <c r="AJ27" s="2" t="e">
        <f>(AJ26-AJ11)*3%</f>
        <v>#REF!</v>
      </c>
      <c r="AK27" s="2" t="e">
        <f>(AK26-AK11)*3%</f>
        <v>#REF!</v>
      </c>
      <c r="AL27" s="2" t="e">
        <f>(AL26-AL11)*3%</f>
        <v>#REF!</v>
      </c>
      <c r="AM27" s="2" t="e">
        <f>(AM26-AM11)*3%</f>
        <v>#REF!</v>
      </c>
      <c r="AN27" s="2" t="e">
        <f>(AN26-AN11)*3%</f>
        <v>#REF!</v>
      </c>
      <c r="AO27" s="2" t="e">
        <f>(AO26-AO11)*3%</f>
        <v>#REF!</v>
      </c>
      <c r="AP27" s="2" t="e">
        <f>(AP26-AP11)*3%</f>
        <v>#REF!</v>
      </c>
      <c r="AQ27" s="2" t="e">
        <f>(AQ26-AQ11)*3%</f>
        <v>#REF!</v>
      </c>
      <c r="AR27" s="12" t="e">
        <f>(AR26-AR11)*3%</f>
        <v>#REF!</v>
      </c>
      <c r="AS27" s="12" t="e">
        <f>(AS26-AS11)*3%</f>
        <v>#REF!</v>
      </c>
      <c r="AT27" s="12" t="e">
        <f>(AT26-AT11)*3%</f>
        <v>#REF!</v>
      </c>
      <c r="AU27" s="12" t="e">
        <f>(AU26-AU11)*3%</f>
        <v>#REF!</v>
      </c>
      <c r="AV27" s="12" t="e">
        <f>(AV26-AV11)*3%</f>
        <v>#REF!</v>
      </c>
      <c r="AW27" s="12" t="e">
        <f>(AW26-AW11)*3%</f>
        <v>#REF!</v>
      </c>
      <c r="AX27" s="2" t="e">
        <f>(AX26-AX11)*3%</f>
        <v>#REF!</v>
      </c>
      <c r="AY27" s="2" t="e">
        <f>(AY26-AY11)*3%</f>
        <v>#REF!</v>
      </c>
      <c r="AZ27" s="2" t="e">
        <f>(AZ26-AZ11)*3%</f>
        <v>#REF!</v>
      </c>
      <c r="BA27" s="26" t="e">
        <f>(BA26-BA11)*3%</f>
        <v>#REF!</v>
      </c>
      <c r="BB27" s="26" t="e">
        <f>(BB26-BB11)*3%</f>
        <v>#REF!</v>
      </c>
      <c r="BC27" s="26" t="e">
        <f>(BC26-BC11)*3%</f>
        <v>#REF!</v>
      </c>
      <c r="BD27" s="2" t="e">
        <f>(BD26-BD11)*3%</f>
        <v>#REF!</v>
      </c>
      <c r="BE27" s="2" t="e">
        <f>(BE26-BE11)*3%</f>
        <v>#REF!</v>
      </c>
      <c r="BF27" s="2" t="e">
        <f>(BF26-BF11)*3%</f>
        <v>#REF!</v>
      </c>
      <c r="BG27" s="12" t="e">
        <f>(BG26-BG11)*3%</f>
        <v>#REF!</v>
      </c>
      <c r="BH27" s="12" t="e">
        <f>(BH26-BH11)*3%</f>
        <v>#REF!</v>
      </c>
      <c r="BI27" s="12" t="e">
        <f>(BI26-BI11)*3%</f>
        <v>#REF!</v>
      </c>
      <c r="BJ27" s="2" t="e">
        <f>(BJ26-BJ11)*3%</f>
        <v>#REF!</v>
      </c>
      <c r="BK27" s="2" t="e">
        <f>(BK26-BK11)*3%</f>
        <v>#REF!</v>
      </c>
      <c r="BL27" s="2" t="e">
        <f>(BL26-BL11)*3%</f>
        <v>#REF!</v>
      </c>
      <c r="BM27" s="49">
        <v>1059.6966150688597</v>
      </c>
      <c r="BN27" s="49">
        <v>504.7469119938724</v>
      </c>
      <c r="BO27" s="49">
        <v>554.9497030749872</v>
      </c>
    </row>
    <row r="28" spans="1:67" s="2" customFormat="1" ht="12.75">
      <c r="A28" s="9" t="s">
        <v>53</v>
      </c>
      <c r="B28" s="33" t="e">
        <f aca="true" t="shared" si="0" ref="B28:Y28">SUM(B26:B27)</f>
        <v>#REF!</v>
      </c>
      <c r="C28" s="9" t="e">
        <f t="shared" si="0"/>
        <v>#REF!</v>
      </c>
      <c r="D28" s="9" t="e">
        <f t="shared" si="0"/>
        <v>#REF!</v>
      </c>
      <c r="E28" s="2" t="e">
        <f t="shared" si="0"/>
        <v>#REF!</v>
      </c>
      <c r="F28" s="2" t="e">
        <f t="shared" si="0"/>
        <v>#REF!</v>
      </c>
      <c r="G28" s="2" t="e">
        <f t="shared" si="0"/>
        <v>#REF!</v>
      </c>
      <c r="H28" s="2" t="e">
        <f t="shared" si="0"/>
        <v>#REF!</v>
      </c>
      <c r="I28" s="2" t="e">
        <f t="shared" si="0"/>
        <v>#REF!</v>
      </c>
      <c r="J28" s="2" t="e">
        <f t="shared" si="0"/>
        <v>#REF!</v>
      </c>
      <c r="K28" s="12" t="e">
        <f t="shared" si="0"/>
        <v>#REF!</v>
      </c>
      <c r="L28" s="12" t="e">
        <f t="shared" si="0"/>
        <v>#REF!</v>
      </c>
      <c r="M28" s="12" t="e">
        <f t="shared" si="0"/>
        <v>#REF!</v>
      </c>
      <c r="N28" s="2" t="e">
        <f t="shared" si="0"/>
        <v>#REF!</v>
      </c>
      <c r="O28" s="2" t="e">
        <f t="shared" si="0"/>
        <v>#REF!</v>
      </c>
      <c r="P28" s="2" t="e">
        <f t="shared" si="0"/>
        <v>#REF!</v>
      </c>
      <c r="Q28" s="2" t="e">
        <f t="shared" si="0"/>
        <v>#REF!</v>
      </c>
      <c r="R28" s="2" t="e">
        <f t="shared" si="0"/>
        <v>#REF!</v>
      </c>
      <c r="S28" s="2" t="e">
        <f t="shared" si="0"/>
        <v>#REF!</v>
      </c>
      <c r="T28" s="12" t="e">
        <f t="shared" si="0"/>
        <v>#REF!</v>
      </c>
      <c r="U28" s="12" t="e">
        <f t="shared" si="0"/>
        <v>#REF!</v>
      </c>
      <c r="V28" s="12" t="e">
        <f t="shared" si="0"/>
        <v>#REF!</v>
      </c>
      <c r="W28" s="38" t="e">
        <f t="shared" si="0"/>
        <v>#REF!</v>
      </c>
      <c r="X28" s="38" t="e">
        <f t="shared" si="0"/>
        <v>#REF!</v>
      </c>
      <c r="Y28" s="47" t="e">
        <f t="shared" si="0"/>
        <v>#REF!</v>
      </c>
      <c r="Z28" s="12" t="e">
        <f aca="true" t="shared" si="1" ref="Z28:BI28">SUM(Z26:Z27)</f>
        <v>#REF!</v>
      </c>
      <c r="AA28" s="12" t="e">
        <f t="shared" si="1"/>
        <v>#REF!</v>
      </c>
      <c r="AB28" s="12" t="e">
        <f t="shared" si="1"/>
        <v>#REF!</v>
      </c>
      <c r="AC28" s="2" t="e">
        <f t="shared" si="1"/>
        <v>#REF!</v>
      </c>
      <c r="AD28" s="2" t="e">
        <f t="shared" si="1"/>
        <v>#REF!</v>
      </c>
      <c r="AE28" s="2" t="e">
        <f t="shared" si="1"/>
        <v>#REF!</v>
      </c>
      <c r="AF28" s="12" t="e">
        <f t="shared" si="1"/>
        <v>#REF!</v>
      </c>
      <c r="AG28" s="12" t="e">
        <f t="shared" si="1"/>
        <v>#REF!</v>
      </c>
      <c r="AH28" s="12" t="e">
        <f t="shared" si="1"/>
        <v>#REF!</v>
      </c>
      <c r="AI28" s="2" t="e">
        <f t="shared" si="1"/>
        <v>#REF!</v>
      </c>
      <c r="AJ28" s="2" t="e">
        <f t="shared" si="1"/>
        <v>#REF!</v>
      </c>
      <c r="AK28" s="2" t="e">
        <f t="shared" si="1"/>
        <v>#REF!</v>
      </c>
      <c r="AL28" s="2" t="e">
        <f t="shared" si="1"/>
        <v>#REF!</v>
      </c>
      <c r="AM28" s="2" t="e">
        <f t="shared" si="1"/>
        <v>#REF!</v>
      </c>
      <c r="AN28" s="2" t="e">
        <f t="shared" si="1"/>
        <v>#REF!</v>
      </c>
      <c r="AO28" s="2" t="e">
        <f t="shared" si="1"/>
        <v>#REF!</v>
      </c>
      <c r="AP28" s="2" t="e">
        <f t="shared" si="1"/>
        <v>#REF!</v>
      </c>
      <c r="AQ28" s="2" t="e">
        <f t="shared" si="1"/>
        <v>#REF!</v>
      </c>
      <c r="AR28" s="12" t="e">
        <f t="shared" si="1"/>
        <v>#REF!</v>
      </c>
      <c r="AS28" s="12" t="e">
        <f t="shared" si="1"/>
        <v>#REF!</v>
      </c>
      <c r="AT28" s="12" t="e">
        <f t="shared" si="1"/>
        <v>#REF!</v>
      </c>
      <c r="AU28" s="12" t="e">
        <f t="shared" si="1"/>
        <v>#REF!</v>
      </c>
      <c r="AV28" s="12" t="e">
        <f t="shared" si="1"/>
        <v>#REF!</v>
      </c>
      <c r="AW28" s="12" t="e">
        <f t="shared" si="1"/>
        <v>#REF!</v>
      </c>
      <c r="AX28" s="2" t="e">
        <f t="shared" si="1"/>
        <v>#REF!</v>
      </c>
      <c r="AY28" s="2" t="e">
        <f t="shared" si="1"/>
        <v>#REF!</v>
      </c>
      <c r="AZ28" s="2" t="e">
        <f t="shared" si="1"/>
        <v>#REF!</v>
      </c>
      <c r="BA28" s="26" t="e">
        <f t="shared" si="1"/>
        <v>#REF!</v>
      </c>
      <c r="BB28" s="26" t="e">
        <f t="shared" si="1"/>
        <v>#REF!</v>
      </c>
      <c r="BC28" s="26" t="e">
        <f t="shared" si="1"/>
        <v>#REF!</v>
      </c>
      <c r="BD28" s="2" t="e">
        <f t="shared" si="1"/>
        <v>#REF!</v>
      </c>
      <c r="BE28" s="2" t="e">
        <f t="shared" si="1"/>
        <v>#REF!</v>
      </c>
      <c r="BF28" s="2" t="e">
        <f t="shared" si="1"/>
        <v>#REF!</v>
      </c>
      <c r="BG28" s="12" t="e">
        <f t="shared" si="1"/>
        <v>#REF!</v>
      </c>
      <c r="BH28" s="12" t="e">
        <f t="shared" si="1"/>
        <v>#REF!</v>
      </c>
      <c r="BI28" s="12" t="e">
        <f t="shared" si="1"/>
        <v>#REF!</v>
      </c>
      <c r="BJ28" s="2" t="e">
        <f>SUM(BJ26:BJ27)</f>
        <v>#REF!</v>
      </c>
      <c r="BK28" s="2" t="e">
        <f>SUM(BK26:BK27)</f>
        <v>#REF!</v>
      </c>
      <c r="BL28" s="2" t="e">
        <f>SUM(BL26:BL27)</f>
        <v>#REF!</v>
      </c>
      <c r="BM28" s="49">
        <v>44723.06101566927</v>
      </c>
      <c r="BN28" s="49">
        <v>21296.693639473237</v>
      </c>
      <c r="BO28" s="49">
        <v>23426.36737619603</v>
      </c>
    </row>
    <row r="29" spans="1:67" s="1" customFormat="1" ht="12.75">
      <c r="A29" s="6" t="s">
        <v>45</v>
      </c>
      <c r="B29" s="29" t="e">
        <f aca="true" t="shared" si="2" ref="B29:Y29">B28*0.18</f>
        <v>#REF!</v>
      </c>
      <c r="C29" s="6" t="e">
        <f t="shared" si="2"/>
        <v>#REF!</v>
      </c>
      <c r="D29" s="6" t="e">
        <f t="shared" si="2"/>
        <v>#REF!</v>
      </c>
      <c r="E29" s="1" t="e">
        <f t="shared" si="2"/>
        <v>#REF!</v>
      </c>
      <c r="F29" s="1" t="e">
        <f t="shared" si="2"/>
        <v>#REF!</v>
      </c>
      <c r="G29" s="1" t="e">
        <f t="shared" si="2"/>
        <v>#REF!</v>
      </c>
      <c r="H29" s="1" t="e">
        <f t="shared" si="2"/>
        <v>#REF!</v>
      </c>
      <c r="I29" s="1" t="e">
        <f t="shared" si="2"/>
        <v>#REF!</v>
      </c>
      <c r="J29" s="1" t="e">
        <f t="shared" si="2"/>
        <v>#REF!</v>
      </c>
      <c r="K29" s="13" t="e">
        <f t="shared" si="2"/>
        <v>#REF!</v>
      </c>
      <c r="L29" s="13" t="e">
        <f t="shared" si="2"/>
        <v>#REF!</v>
      </c>
      <c r="M29" s="13" t="e">
        <f t="shared" si="2"/>
        <v>#REF!</v>
      </c>
      <c r="N29" s="1" t="e">
        <f t="shared" si="2"/>
        <v>#REF!</v>
      </c>
      <c r="O29" s="1" t="e">
        <f t="shared" si="2"/>
        <v>#REF!</v>
      </c>
      <c r="P29" s="1" t="e">
        <f t="shared" si="2"/>
        <v>#REF!</v>
      </c>
      <c r="Q29" s="1" t="e">
        <f t="shared" si="2"/>
        <v>#REF!</v>
      </c>
      <c r="R29" s="1" t="e">
        <f t="shared" si="2"/>
        <v>#REF!</v>
      </c>
      <c r="S29" s="1" t="e">
        <f t="shared" si="2"/>
        <v>#REF!</v>
      </c>
      <c r="T29" s="13" t="e">
        <f t="shared" si="2"/>
        <v>#REF!</v>
      </c>
      <c r="U29" s="13" t="e">
        <f t="shared" si="2"/>
        <v>#REF!</v>
      </c>
      <c r="V29" s="13" t="e">
        <f t="shared" si="2"/>
        <v>#REF!</v>
      </c>
      <c r="W29" s="23" t="e">
        <f t="shared" si="2"/>
        <v>#REF!</v>
      </c>
      <c r="X29" s="23" t="e">
        <f t="shared" si="2"/>
        <v>#REF!</v>
      </c>
      <c r="Y29" s="44" t="e">
        <f t="shared" si="2"/>
        <v>#REF!</v>
      </c>
      <c r="Z29" s="13" t="e">
        <f aca="true" t="shared" si="3" ref="Z29:BI29">Z28*0.18</f>
        <v>#REF!</v>
      </c>
      <c r="AA29" s="13" t="e">
        <f t="shared" si="3"/>
        <v>#REF!</v>
      </c>
      <c r="AB29" s="13" t="e">
        <f t="shared" si="3"/>
        <v>#REF!</v>
      </c>
      <c r="AC29" s="1" t="e">
        <f t="shared" si="3"/>
        <v>#REF!</v>
      </c>
      <c r="AD29" s="1" t="e">
        <f t="shared" si="3"/>
        <v>#REF!</v>
      </c>
      <c r="AE29" s="1" t="e">
        <f t="shared" si="3"/>
        <v>#REF!</v>
      </c>
      <c r="AF29" s="13" t="e">
        <f t="shared" si="3"/>
        <v>#REF!</v>
      </c>
      <c r="AG29" s="13" t="e">
        <f t="shared" si="3"/>
        <v>#REF!</v>
      </c>
      <c r="AH29" s="13" t="e">
        <f t="shared" si="3"/>
        <v>#REF!</v>
      </c>
      <c r="AI29" s="1" t="e">
        <f t="shared" si="3"/>
        <v>#REF!</v>
      </c>
      <c r="AJ29" s="1" t="e">
        <f t="shared" si="3"/>
        <v>#REF!</v>
      </c>
      <c r="AK29" s="1" t="e">
        <f t="shared" si="3"/>
        <v>#REF!</v>
      </c>
      <c r="AL29" s="1" t="e">
        <f t="shared" si="3"/>
        <v>#REF!</v>
      </c>
      <c r="AM29" s="1" t="e">
        <f t="shared" si="3"/>
        <v>#REF!</v>
      </c>
      <c r="AN29" s="1" t="e">
        <f t="shared" si="3"/>
        <v>#REF!</v>
      </c>
      <c r="AO29" s="1" t="e">
        <f t="shared" si="3"/>
        <v>#REF!</v>
      </c>
      <c r="AP29" s="1" t="e">
        <f t="shared" si="3"/>
        <v>#REF!</v>
      </c>
      <c r="AQ29" s="1" t="e">
        <f t="shared" si="3"/>
        <v>#REF!</v>
      </c>
      <c r="AR29" s="13" t="e">
        <f t="shared" si="3"/>
        <v>#REF!</v>
      </c>
      <c r="AS29" s="13" t="e">
        <f t="shared" si="3"/>
        <v>#REF!</v>
      </c>
      <c r="AT29" s="13" t="e">
        <f t="shared" si="3"/>
        <v>#REF!</v>
      </c>
      <c r="AU29" s="13" t="e">
        <f t="shared" si="3"/>
        <v>#REF!</v>
      </c>
      <c r="AV29" s="13" t="e">
        <f t="shared" si="3"/>
        <v>#REF!</v>
      </c>
      <c r="AW29" s="13" t="e">
        <f t="shared" si="3"/>
        <v>#REF!</v>
      </c>
      <c r="AX29" s="1" t="e">
        <f t="shared" si="3"/>
        <v>#REF!</v>
      </c>
      <c r="AY29" s="1" t="e">
        <f t="shared" si="3"/>
        <v>#REF!</v>
      </c>
      <c r="AZ29" s="1" t="e">
        <f t="shared" si="3"/>
        <v>#REF!</v>
      </c>
      <c r="BA29" s="10" t="e">
        <f t="shared" si="3"/>
        <v>#REF!</v>
      </c>
      <c r="BB29" s="10" t="e">
        <f t="shared" si="3"/>
        <v>#REF!</v>
      </c>
      <c r="BC29" s="10" t="e">
        <f t="shared" si="3"/>
        <v>#REF!</v>
      </c>
      <c r="BD29" s="1" t="e">
        <f t="shared" si="3"/>
        <v>#REF!</v>
      </c>
      <c r="BE29" s="1" t="e">
        <f t="shared" si="3"/>
        <v>#REF!</v>
      </c>
      <c r="BF29" s="1" t="e">
        <f t="shared" si="3"/>
        <v>#REF!</v>
      </c>
      <c r="BG29" s="13" t="e">
        <f t="shared" si="3"/>
        <v>#REF!</v>
      </c>
      <c r="BH29" s="13" t="e">
        <f t="shared" si="3"/>
        <v>#REF!</v>
      </c>
      <c r="BI29" s="13" t="e">
        <f t="shared" si="3"/>
        <v>#REF!</v>
      </c>
      <c r="BJ29" s="1" t="e">
        <f>BJ28*0.18</f>
        <v>#REF!</v>
      </c>
      <c r="BK29" s="1" t="e">
        <f>BK28*0.18</f>
        <v>#REF!</v>
      </c>
      <c r="BL29" s="1" t="e">
        <f>BL28*0.18</f>
        <v>#REF!</v>
      </c>
      <c r="BM29" s="49">
        <v>8050.150982820469</v>
      </c>
      <c r="BN29" s="49">
        <v>3833.4048551051824</v>
      </c>
      <c r="BO29" s="49">
        <v>4216.746127715285</v>
      </c>
    </row>
    <row r="30" spans="1:67" s="2" customFormat="1" ht="12.75">
      <c r="A30" s="9" t="s">
        <v>46</v>
      </c>
      <c r="B30" s="33" t="e">
        <f aca="true" t="shared" si="4" ref="B30:Y30">SUM(B28:B29)</f>
        <v>#REF!</v>
      </c>
      <c r="C30" s="9" t="e">
        <f t="shared" si="4"/>
        <v>#REF!</v>
      </c>
      <c r="D30" s="9" t="e">
        <f t="shared" si="4"/>
        <v>#REF!</v>
      </c>
      <c r="E30" s="2" t="e">
        <f t="shared" si="4"/>
        <v>#REF!</v>
      </c>
      <c r="F30" s="2" t="e">
        <f t="shared" si="4"/>
        <v>#REF!</v>
      </c>
      <c r="G30" s="2" t="e">
        <f t="shared" si="4"/>
        <v>#REF!</v>
      </c>
      <c r="H30" s="2" t="e">
        <f t="shared" si="4"/>
        <v>#REF!</v>
      </c>
      <c r="I30" s="2" t="e">
        <f t="shared" si="4"/>
        <v>#REF!</v>
      </c>
      <c r="J30" s="2" t="e">
        <f t="shared" si="4"/>
        <v>#REF!</v>
      </c>
      <c r="K30" s="12" t="e">
        <f t="shared" si="4"/>
        <v>#REF!</v>
      </c>
      <c r="L30" s="12" t="e">
        <f t="shared" si="4"/>
        <v>#REF!</v>
      </c>
      <c r="M30" s="12" t="e">
        <f t="shared" si="4"/>
        <v>#REF!</v>
      </c>
      <c r="N30" s="2" t="e">
        <f t="shared" si="4"/>
        <v>#REF!</v>
      </c>
      <c r="O30" s="2" t="e">
        <f t="shared" si="4"/>
        <v>#REF!</v>
      </c>
      <c r="P30" s="2" t="e">
        <f t="shared" si="4"/>
        <v>#REF!</v>
      </c>
      <c r="Q30" s="2" t="e">
        <f t="shared" si="4"/>
        <v>#REF!</v>
      </c>
      <c r="R30" s="2" t="e">
        <f t="shared" si="4"/>
        <v>#REF!</v>
      </c>
      <c r="S30" s="2" t="e">
        <f t="shared" si="4"/>
        <v>#REF!</v>
      </c>
      <c r="T30" s="12" t="e">
        <f t="shared" si="4"/>
        <v>#REF!</v>
      </c>
      <c r="U30" s="12" t="e">
        <f t="shared" si="4"/>
        <v>#REF!</v>
      </c>
      <c r="V30" s="12" t="e">
        <f t="shared" si="4"/>
        <v>#REF!</v>
      </c>
      <c r="W30" s="38" t="e">
        <f t="shared" si="4"/>
        <v>#REF!</v>
      </c>
      <c r="X30" s="38" t="e">
        <f t="shared" si="4"/>
        <v>#REF!</v>
      </c>
      <c r="Y30" s="47" t="e">
        <f t="shared" si="4"/>
        <v>#REF!</v>
      </c>
      <c r="Z30" s="12" t="e">
        <f aca="true" t="shared" si="5" ref="Z30:BI30">SUM(Z28:Z29)</f>
        <v>#REF!</v>
      </c>
      <c r="AA30" s="12" t="e">
        <f t="shared" si="5"/>
        <v>#REF!</v>
      </c>
      <c r="AB30" s="12" t="e">
        <f t="shared" si="5"/>
        <v>#REF!</v>
      </c>
      <c r="AC30" s="2" t="e">
        <f t="shared" si="5"/>
        <v>#REF!</v>
      </c>
      <c r="AD30" s="2" t="e">
        <f t="shared" si="5"/>
        <v>#REF!</v>
      </c>
      <c r="AE30" s="2" t="e">
        <f t="shared" si="5"/>
        <v>#REF!</v>
      </c>
      <c r="AF30" s="12" t="e">
        <f t="shared" si="5"/>
        <v>#REF!</v>
      </c>
      <c r="AG30" s="12" t="e">
        <f t="shared" si="5"/>
        <v>#REF!</v>
      </c>
      <c r="AH30" s="12" t="e">
        <f t="shared" si="5"/>
        <v>#REF!</v>
      </c>
      <c r="AI30" s="2" t="e">
        <f t="shared" si="5"/>
        <v>#REF!</v>
      </c>
      <c r="AJ30" s="2" t="e">
        <f t="shared" si="5"/>
        <v>#REF!</v>
      </c>
      <c r="AK30" s="2" t="e">
        <f t="shared" si="5"/>
        <v>#REF!</v>
      </c>
      <c r="AL30" s="2" t="e">
        <f t="shared" si="5"/>
        <v>#REF!</v>
      </c>
      <c r="AM30" s="2" t="e">
        <f t="shared" si="5"/>
        <v>#REF!</v>
      </c>
      <c r="AN30" s="2" t="e">
        <f t="shared" si="5"/>
        <v>#REF!</v>
      </c>
      <c r="AO30" s="2" t="e">
        <f t="shared" si="5"/>
        <v>#REF!</v>
      </c>
      <c r="AP30" s="2" t="e">
        <f t="shared" si="5"/>
        <v>#REF!</v>
      </c>
      <c r="AQ30" s="2" t="e">
        <f t="shared" si="5"/>
        <v>#REF!</v>
      </c>
      <c r="AR30" s="12" t="e">
        <f t="shared" si="5"/>
        <v>#REF!</v>
      </c>
      <c r="AS30" s="12" t="e">
        <f t="shared" si="5"/>
        <v>#REF!</v>
      </c>
      <c r="AT30" s="12" t="e">
        <f t="shared" si="5"/>
        <v>#REF!</v>
      </c>
      <c r="AU30" s="12" t="e">
        <f t="shared" si="5"/>
        <v>#REF!</v>
      </c>
      <c r="AV30" s="12" t="e">
        <f t="shared" si="5"/>
        <v>#REF!</v>
      </c>
      <c r="AW30" s="12" t="e">
        <f t="shared" si="5"/>
        <v>#REF!</v>
      </c>
      <c r="AX30" s="2" t="e">
        <f t="shared" si="5"/>
        <v>#REF!</v>
      </c>
      <c r="AY30" s="2" t="e">
        <f t="shared" si="5"/>
        <v>#REF!</v>
      </c>
      <c r="AZ30" s="2" t="e">
        <f t="shared" si="5"/>
        <v>#REF!</v>
      </c>
      <c r="BA30" s="26" t="e">
        <f t="shared" si="5"/>
        <v>#REF!</v>
      </c>
      <c r="BB30" s="26" t="e">
        <f t="shared" si="5"/>
        <v>#REF!</v>
      </c>
      <c r="BC30" s="26" t="e">
        <f t="shared" si="5"/>
        <v>#REF!</v>
      </c>
      <c r="BD30" s="2" t="e">
        <f t="shared" si="5"/>
        <v>#REF!</v>
      </c>
      <c r="BE30" s="2" t="e">
        <f t="shared" si="5"/>
        <v>#REF!</v>
      </c>
      <c r="BF30" s="2" t="e">
        <f t="shared" si="5"/>
        <v>#REF!</v>
      </c>
      <c r="BG30" s="12" t="e">
        <f t="shared" si="5"/>
        <v>#REF!</v>
      </c>
      <c r="BH30" s="12" t="e">
        <f t="shared" si="5"/>
        <v>#REF!</v>
      </c>
      <c r="BI30" s="12" t="e">
        <f t="shared" si="5"/>
        <v>#REF!</v>
      </c>
      <c r="BJ30" s="2" t="e">
        <f>SUM(BJ28:BJ29)</f>
        <v>#REF!</v>
      </c>
      <c r="BK30" s="2" t="e">
        <f>SUM(BK28:BK29)</f>
        <v>#REF!</v>
      </c>
      <c r="BL30" s="2" t="e">
        <f>SUM(BL28:BL29)</f>
        <v>#REF!</v>
      </c>
      <c r="BM30" s="49">
        <v>52773.21199848974</v>
      </c>
      <c r="BN30" s="49">
        <v>25130.09849457842</v>
      </c>
      <c r="BO30" s="49">
        <v>27643.113503911314</v>
      </c>
    </row>
    <row r="31" spans="1:67" s="1" customFormat="1" ht="12.75">
      <c r="A31" s="1" t="s">
        <v>47</v>
      </c>
      <c r="B31" s="3" t="e">
        <f>B30/#REF!/12</f>
        <v>#REF!</v>
      </c>
      <c r="C31" s="1">
        <v>10.78</v>
      </c>
      <c r="D31" s="1">
        <f>C31*1.1</f>
        <v>11.858</v>
      </c>
      <c r="E31" s="1" t="e">
        <f>E30/#REF!/6</f>
        <v>#REF!</v>
      </c>
      <c r="H31" s="1" t="e">
        <f>H30/#REF!/6</f>
        <v>#REF!</v>
      </c>
      <c r="K31" s="32" t="e">
        <f>K30/#REF!/6</f>
        <v>#REF!</v>
      </c>
      <c r="L31" s="17">
        <v>10.78</v>
      </c>
      <c r="M31" s="17">
        <f>L31*1.1</f>
        <v>11.858</v>
      </c>
      <c r="N31" s="1" t="e">
        <f>N30/#REF!/6</f>
        <v>#REF!</v>
      </c>
      <c r="Q31" s="1" t="e">
        <f>Q30/#REF!/6</f>
        <v>#REF!</v>
      </c>
      <c r="T31" s="17"/>
      <c r="U31" s="17">
        <v>10.78</v>
      </c>
      <c r="V31" s="17">
        <f>U31*1.1</f>
        <v>11.858</v>
      </c>
      <c r="W31" s="27" t="e">
        <f>W30/#REF!/6</f>
        <v>#REF!</v>
      </c>
      <c r="X31" s="10">
        <v>10.78</v>
      </c>
      <c r="Y31" s="10">
        <f>X31*1.1</f>
        <v>11.858</v>
      </c>
      <c r="Z31" s="32" t="e">
        <f>Z30/#REF!/6</f>
        <v>#REF!</v>
      </c>
      <c r="AA31" s="17">
        <v>10.75</v>
      </c>
      <c r="AB31" s="17">
        <f>AA31*1.1</f>
        <v>11.825000000000001</v>
      </c>
      <c r="AC31" s="1" t="e">
        <f>AC30/#REF!/6</f>
        <v>#REF!</v>
      </c>
      <c r="AF31" s="17"/>
      <c r="AG31" s="17">
        <v>10.78</v>
      </c>
      <c r="AH31" s="17">
        <f>AG31*1.1</f>
        <v>11.858</v>
      </c>
      <c r="AI31" s="1" t="e">
        <f>AI30/#REF!/6</f>
        <v>#REF!</v>
      </c>
      <c r="AL31" s="1" t="e">
        <f>AL30/#REF!/6</f>
        <v>#REF!</v>
      </c>
      <c r="AO31" s="1" t="e">
        <f>AO30/#REF!/6</f>
        <v>#REF!</v>
      </c>
      <c r="AR31" s="17"/>
      <c r="AS31" s="17">
        <v>10.78</v>
      </c>
      <c r="AT31" s="17">
        <f>AS31*1.1</f>
        <v>11.858</v>
      </c>
      <c r="AU31" s="17"/>
      <c r="AV31" s="17">
        <v>16.93</v>
      </c>
      <c r="AW31" s="17">
        <f>AV31*1.1</f>
        <v>18.623</v>
      </c>
      <c r="AX31" s="1" t="e">
        <f>AX30/#REF!/6</f>
        <v>#REF!</v>
      </c>
      <c r="BA31" s="10" t="e">
        <f>BA30/#REF!/6</f>
        <v>#REF!</v>
      </c>
      <c r="BB31" s="10"/>
      <c r="BC31" s="10"/>
      <c r="BD31" s="1" t="e">
        <f>BD30/#REF!/6</f>
        <v>#REF!</v>
      </c>
      <c r="BG31" s="17"/>
      <c r="BH31" s="17">
        <v>10.78</v>
      </c>
      <c r="BI31" s="17">
        <f>BH31*1.1</f>
        <v>11.858</v>
      </c>
      <c r="BK31" s="1">
        <v>10.78</v>
      </c>
      <c r="BL31" s="1">
        <f>BK31*1.1</f>
        <v>11.858</v>
      </c>
      <c r="BM31" s="17"/>
      <c r="BN31" s="17">
        <v>10.78</v>
      </c>
      <c r="BO31" s="17">
        <f>10.78*1.1</f>
        <v>11.858</v>
      </c>
    </row>
    <row r="33" ht="12.75">
      <c r="A33" t="s">
        <v>48</v>
      </c>
    </row>
    <row r="34" ht="12.75">
      <c r="A34" t="s">
        <v>49</v>
      </c>
    </row>
    <row r="36" ht="12.75">
      <c r="A36" t="s">
        <v>50</v>
      </c>
    </row>
    <row r="38" ht="12.75">
      <c r="A38" t="s">
        <v>51</v>
      </c>
    </row>
    <row r="40" spans="1:64" ht="12.75">
      <c r="A40" s="1"/>
      <c r="B40" s="8"/>
      <c r="C40" s="8" t="e">
        <f>C8+C10-C30</f>
        <v>#REF!</v>
      </c>
      <c r="D40" s="8" t="e">
        <f>D8+D10-D30</f>
        <v>#REF!</v>
      </c>
      <c r="N40" s="8" t="e">
        <f>#REF!-N30</f>
        <v>#REF!</v>
      </c>
      <c r="O40" s="8" t="e">
        <f>#REF!-O30</f>
        <v>#REF!</v>
      </c>
      <c r="P40" s="8" t="e">
        <f>#REF!-P30</f>
        <v>#REF!</v>
      </c>
      <c r="T40" s="40" t="e">
        <f>#REF!-T30</f>
        <v>#REF!</v>
      </c>
      <c r="U40" s="40" t="e">
        <f>#REF!-U30</f>
        <v>#REF!</v>
      </c>
      <c r="V40" s="40" t="e">
        <f>#REF!-V30</f>
        <v>#REF!</v>
      </c>
      <c r="Z40" s="18" t="e">
        <f>Z8-Z30</f>
        <v>#REF!</v>
      </c>
      <c r="AA40" s="18" t="e">
        <f>AA8-AA30</f>
        <v>#REF!</v>
      </c>
      <c r="AB40" s="18" t="e">
        <f>AB8-AB30</f>
        <v>#REF!</v>
      </c>
      <c r="AF40" s="17"/>
      <c r="AG40" s="17"/>
      <c r="AH40" s="17"/>
      <c r="AR40" s="40" t="e">
        <f>AR8-AR30</f>
        <v>#REF!</v>
      </c>
      <c r="AS40" s="40" t="e">
        <f>AS8-AS30</f>
        <v>#REF!</v>
      </c>
      <c r="AT40" s="40" t="e">
        <f>AT8-AT30</f>
        <v>#REF!</v>
      </c>
      <c r="AU40" s="40" t="e">
        <f>AU8-AU30</f>
        <v>#REF!</v>
      </c>
      <c r="AV40" s="40" t="e">
        <f>AV8-AV30</f>
        <v>#REF!</v>
      </c>
      <c r="AW40" s="40" t="e">
        <f>AW8-AW30</f>
        <v>#REF!</v>
      </c>
      <c r="BG40" s="40" t="e">
        <f>#REF!-BG30</f>
        <v>#REF!</v>
      </c>
      <c r="BH40" s="40" t="e">
        <f>#REF!-BH30</f>
        <v>#REF!</v>
      </c>
      <c r="BI40" s="40" t="e">
        <f>#REF!-BI30</f>
        <v>#REF!</v>
      </c>
      <c r="BJ40" s="8" t="e">
        <f>#REF!-BJ30</f>
        <v>#REF!</v>
      </c>
      <c r="BK40" s="8" t="e">
        <f>#REF!-BK30</f>
        <v>#REF!</v>
      </c>
      <c r="BL40" s="8" t="e">
        <f>#REF!-BL30</f>
        <v>#REF!</v>
      </c>
    </row>
  </sheetData>
  <sheetProtection/>
  <mergeCells count="8">
    <mergeCell ref="BG5:BI5"/>
    <mergeCell ref="BM5:BO5"/>
    <mergeCell ref="AR5:AT5"/>
    <mergeCell ref="K5:M5"/>
    <mergeCell ref="AF5:AH5"/>
    <mergeCell ref="AU5:AW5"/>
    <mergeCell ref="T5:V5"/>
    <mergeCell ref="Z5:AB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2012-05-16T11:29:45Z</cp:lastPrinted>
  <dcterms:created xsi:type="dcterms:W3CDTF">2011-12-26T09:11:53Z</dcterms:created>
  <dcterms:modified xsi:type="dcterms:W3CDTF">2012-07-19T10:34:23Z</dcterms:modified>
  <cp:category/>
  <cp:version/>
  <cp:contentType/>
  <cp:contentStatus/>
</cp:coreProperties>
</file>