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ВЛАДИВ 3.1." sheetId="1" r:id="rId1"/>
  </sheets>
  <definedNames/>
  <calcPr fullCalcOnLoad="1"/>
</workbook>
</file>

<file path=xl/sharedStrings.xml><?xml version="1.0" encoding="utf-8"?>
<sst xmlns="http://schemas.openxmlformats.org/spreadsheetml/2006/main" count="93" uniqueCount="66">
  <si>
    <t>Адрес</t>
  </si>
  <si>
    <t>Айская 68</t>
  </si>
  <si>
    <t>Айская 70</t>
  </si>
  <si>
    <t>Айская 72</t>
  </si>
  <si>
    <t>Айская 75</t>
  </si>
  <si>
    <t>Айская 75/1</t>
  </si>
  <si>
    <t>Айская 75/2</t>
  </si>
  <si>
    <t>Айская 77/2</t>
  </si>
  <si>
    <t>Айская 78</t>
  </si>
  <si>
    <t>Айская 79/1</t>
  </si>
  <si>
    <t>Айская 80</t>
  </si>
  <si>
    <t>Айская 81</t>
  </si>
  <si>
    <t>Айская 81/1</t>
  </si>
  <si>
    <t>Айская 82</t>
  </si>
  <si>
    <t>Айская 84</t>
  </si>
  <si>
    <t>Айская 87</t>
  </si>
  <si>
    <t>Айская 89</t>
  </si>
  <si>
    <t>Айская 76</t>
  </si>
  <si>
    <t>Айская 79</t>
  </si>
  <si>
    <t>Айская 83</t>
  </si>
  <si>
    <t>Айская 91</t>
  </si>
  <si>
    <t>Айская 91/1</t>
  </si>
  <si>
    <t>Владивостокская 3/1</t>
  </si>
  <si>
    <t>всего</t>
  </si>
  <si>
    <t>с 01.01.2012</t>
  </si>
  <si>
    <t>с 01.07.2012</t>
  </si>
  <si>
    <t>Статьи доходов</t>
  </si>
  <si>
    <t>Сумма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</si>
  <si>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</si>
  <si>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</si>
  <si>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</si>
  <si>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</si>
  <si>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Кровельные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</si>
  <si>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</si>
  <si>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</si>
  <si>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</si>
  <si>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</si>
  <si>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</si>
  <si>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</si>
  <si>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</si>
  <si>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</si>
  <si>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</si>
  <si>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</si>
  <si>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</si>
  <si>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</si>
  <si>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</si>
  <si>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</si>
  <si>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</si>
  <si>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</si>
  <si>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</si>
  <si>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</si>
  <si>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</si>
  <si>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</si>
  <si>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</si>
  <si>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</si>
  <si>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</si>
  <si>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</si>
  <si>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</si>
  <si>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</si>
  <si>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</si>
  <si>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 xml:space="preserve">всего </t>
  </si>
  <si>
    <t>ВСЕГО</t>
  </si>
  <si>
    <t>С 01.01.2012</t>
  </si>
  <si>
    <t>С 01.07.2012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</si>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</sst>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2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164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Fill="1" applyAlignment="1">
      <alignment horizontal="center"/>
    </xf>
    <xf numFmtId="0" fontId="0" fillId="0" borderId="13" xfId="0" applyFont="1" applyBorder="1" applyAlignment="1">
      <alignment/>
    </xf>
    <xf numFmtId="168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BO44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O49" sqref="BO49"/>
    </sheetView>
  </sheetViews>
  <sheetFormatPr defaultColWidth="7.00390625" defaultRowHeight="12.75"/>
  <cols>
    <col min="1" max="1" width="54.875" style="0" customWidth="1"/>
    <col min="2" max="2" width="15.625" style="0" hidden="1" customWidth="1"/>
    <col min="3" max="3" width="12.125" style="0" hidden="1" customWidth="1"/>
    <col min="4" max="4" width="12.75390625" style="0" hidden="1" customWidth="1"/>
    <col min="5" max="5" width="20.00390625" style="0" hidden="1" customWidth="1"/>
    <col min="6" max="7" width="12.75390625" style="0" hidden="1" customWidth="1"/>
    <col min="8" max="8" width="20.00390625" style="0" hidden="1" customWidth="1"/>
    <col min="9" max="9" width="12.875" style="0" hidden="1" customWidth="1"/>
    <col min="10" max="10" width="12.125" style="0" hidden="1" customWidth="1"/>
    <col min="11" max="11" width="15.00390625" style="5" hidden="1" customWidth="1"/>
    <col min="12" max="12" width="16.00390625" style="5" hidden="1" customWidth="1"/>
    <col min="13" max="13" width="13.00390625" style="5" hidden="1" customWidth="1"/>
    <col min="14" max="19" width="20.00390625" style="0" hidden="1" customWidth="1"/>
    <col min="20" max="22" width="13.625" style="5" hidden="1" customWidth="1"/>
    <col min="23" max="23" width="15.375" style="25" hidden="1" customWidth="1"/>
    <col min="24" max="24" width="14.25390625" style="25" hidden="1" customWidth="1"/>
    <col min="25" max="25" width="14.375" style="25" hidden="1" customWidth="1"/>
    <col min="26" max="28" width="13.625" style="5" hidden="1" customWidth="1"/>
    <col min="29" max="31" width="20.00390625" style="0" hidden="1" customWidth="1"/>
    <col min="32" max="34" width="13.625" style="5" hidden="1" customWidth="1"/>
    <col min="35" max="37" width="13.625" style="0" hidden="1" customWidth="1"/>
    <col min="38" max="43" width="20.00390625" style="0" hidden="1" customWidth="1"/>
    <col min="44" max="44" width="15.00390625" style="5" hidden="1" customWidth="1"/>
    <col min="45" max="45" width="15.125" style="5" hidden="1" customWidth="1"/>
    <col min="46" max="46" width="14.25390625" style="5" hidden="1" customWidth="1"/>
    <col min="47" max="49" width="13.625" style="5" hidden="1" customWidth="1"/>
    <col min="50" max="52" width="20.00390625" style="0" hidden="1" customWidth="1"/>
    <col min="53" max="55" width="20.00390625" style="25" hidden="1" customWidth="1"/>
    <col min="56" max="58" width="20.00390625" style="0" hidden="1" customWidth="1"/>
    <col min="59" max="59" width="16.25390625" style="5" hidden="1" customWidth="1"/>
    <col min="60" max="61" width="12.125" style="5" hidden="1" customWidth="1"/>
    <col min="62" max="62" width="20.00390625" style="0" hidden="1" customWidth="1"/>
    <col min="63" max="64" width="12.125" style="0" hidden="1" customWidth="1"/>
    <col min="65" max="65" width="16.25390625" style="35" customWidth="1"/>
    <col min="66" max="67" width="12.125" style="35" customWidth="1"/>
  </cols>
  <sheetData>
    <row r="2" spans="1:25" ht="12.75">
      <c r="A2" s="5" t="s">
        <v>58</v>
      </c>
      <c r="E2" s="5"/>
      <c r="F2" s="5"/>
      <c r="G2" s="5"/>
      <c r="H2" s="5"/>
      <c r="I2" s="5"/>
      <c r="J2" s="5"/>
      <c r="N2" s="5"/>
      <c r="O2" s="5"/>
      <c r="P2" s="5"/>
      <c r="Q2" s="5"/>
      <c r="R2" s="5"/>
      <c r="S2" s="5"/>
      <c r="W2" s="35"/>
      <c r="X2" s="35"/>
      <c r="Y2" s="35"/>
    </row>
    <row r="3" spans="1:25" ht="12.75">
      <c r="A3" s="20" t="s">
        <v>59</v>
      </c>
      <c r="B3" s="20"/>
      <c r="C3" s="20"/>
      <c r="D3" s="20"/>
      <c r="E3" s="5"/>
      <c r="F3" s="5"/>
      <c r="G3" s="5"/>
      <c r="H3" s="5"/>
      <c r="I3" s="5"/>
      <c r="J3" s="5"/>
      <c r="N3" s="5"/>
      <c r="O3" s="5"/>
      <c r="P3" s="5"/>
      <c r="Q3" s="5"/>
      <c r="R3" s="5"/>
      <c r="S3" s="5"/>
      <c r="W3" s="35"/>
      <c r="X3" s="35"/>
      <c r="Y3" s="35"/>
    </row>
    <row r="4" ht="12.75">
      <c r="A4" s="48"/>
    </row>
    <row r="5" spans="1:67" s="1" customFormat="1" ht="12.75" hidden="1">
      <c r="A5" s="49" t="s">
        <v>0</v>
      </c>
      <c r="B5" s="1" t="e">
        <f>#REF!</f>
        <v>#REF!</v>
      </c>
      <c r="E5" s="1" t="e">
        <f>#REF!</f>
        <v>#REF!</v>
      </c>
      <c r="H5" s="1" t="e">
        <f>#REF!</f>
        <v>#REF!</v>
      </c>
      <c r="K5" s="17" t="e">
        <f>#REF!</f>
        <v>#REF!</v>
      </c>
      <c r="L5" s="17"/>
      <c r="M5" s="17"/>
      <c r="N5" s="1" t="e">
        <f>#REF!</f>
        <v>#REF!</v>
      </c>
      <c r="Q5" s="1" t="e">
        <f>#REF!</f>
        <v>#REF!</v>
      </c>
      <c r="T5" s="17" t="e">
        <f>#REF!</f>
        <v>#REF!</v>
      </c>
      <c r="U5" s="17"/>
      <c r="V5" s="17"/>
      <c r="W5" s="10" t="e">
        <f>#REF!</f>
        <v>#REF!</v>
      </c>
      <c r="X5" s="10"/>
      <c r="Y5" s="10"/>
      <c r="Z5" s="17" t="e">
        <f>#REF!</f>
        <v>#REF!</v>
      </c>
      <c r="AA5" s="17"/>
      <c r="AB5" s="17"/>
      <c r="AC5" s="1" t="e">
        <f>#REF!</f>
        <v>#REF!</v>
      </c>
      <c r="AF5" s="17" t="e">
        <f>#REF!</f>
        <v>#REF!</v>
      </c>
      <c r="AG5" s="17"/>
      <c r="AH5" s="17"/>
      <c r="AI5" s="1" t="e">
        <f>#REF!</f>
        <v>#REF!</v>
      </c>
      <c r="AL5" s="1" t="e">
        <f>#REF!</f>
        <v>#REF!</v>
      </c>
      <c r="AO5" s="1" t="e">
        <f>#REF!</f>
        <v>#REF!</v>
      </c>
      <c r="AR5" s="17" t="e">
        <f>#REF!</f>
        <v>#REF!</v>
      </c>
      <c r="AS5" s="17"/>
      <c r="AT5" s="17"/>
      <c r="AU5" s="17" t="e">
        <f>#REF!</f>
        <v>#REF!</v>
      </c>
      <c r="AV5" s="17"/>
      <c r="AW5" s="17"/>
      <c r="AX5" s="1" t="e">
        <f>#REF!</f>
        <v>#REF!</v>
      </c>
      <c r="BA5" s="10" t="e">
        <f>#REF!</f>
        <v>#REF!</v>
      </c>
      <c r="BB5" s="10"/>
      <c r="BC5" s="10"/>
      <c r="BD5" s="1" t="e">
        <f>#REF!</f>
        <v>#REF!</v>
      </c>
      <c r="BG5" s="17" t="e">
        <f>#REF!</f>
        <v>#REF!</v>
      </c>
      <c r="BH5" s="17"/>
      <c r="BI5" s="17"/>
      <c r="BJ5" s="1" t="e">
        <f>#REF!</f>
        <v>#REF!</v>
      </c>
      <c r="BM5" s="50" t="e">
        <f>#REF!</f>
        <v>#REF!</v>
      </c>
      <c r="BN5" s="50"/>
      <c r="BO5" s="50"/>
    </row>
    <row r="6" spans="1:67" ht="13.5" customHeight="1">
      <c r="A6" s="48"/>
      <c r="B6" t="s">
        <v>1</v>
      </c>
      <c r="E6" t="s">
        <v>2</v>
      </c>
      <c r="H6" t="s">
        <v>3</v>
      </c>
      <c r="K6" s="53" t="s">
        <v>4</v>
      </c>
      <c r="L6" s="53"/>
      <c r="M6" s="53"/>
      <c r="N6" t="s">
        <v>5</v>
      </c>
      <c r="Q6" t="s">
        <v>6</v>
      </c>
      <c r="T6" s="53" t="s">
        <v>7</v>
      </c>
      <c r="U6" s="53"/>
      <c r="V6" s="53"/>
      <c r="W6" s="25" t="s">
        <v>8</v>
      </c>
      <c r="Z6" s="53" t="s">
        <v>9</v>
      </c>
      <c r="AA6" s="53"/>
      <c r="AB6" s="53"/>
      <c r="AC6" t="s">
        <v>10</v>
      </c>
      <c r="AF6" s="53" t="s">
        <v>11</v>
      </c>
      <c r="AG6" s="53"/>
      <c r="AH6" s="53"/>
      <c r="AI6" t="s">
        <v>12</v>
      </c>
      <c r="AL6" t="s">
        <v>13</v>
      </c>
      <c r="AO6" t="s">
        <v>14</v>
      </c>
      <c r="AR6" s="53" t="s">
        <v>15</v>
      </c>
      <c r="AS6" s="53"/>
      <c r="AT6" s="53"/>
      <c r="AU6" s="53" t="s">
        <v>16</v>
      </c>
      <c r="AV6" s="53"/>
      <c r="AW6" s="53"/>
      <c r="AX6" t="s">
        <v>17</v>
      </c>
      <c r="BA6" s="25" t="s">
        <v>18</v>
      </c>
      <c r="BD6" t="s">
        <v>19</v>
      </c>
      <c r="BG6" s="53" t="s">
        <v>20</v>
      </c>
      <c r="BH6" s="53"/>
      <c r="BI6" s="53"/>
      <c r="BJ6" t="s">
        <v>21</v>
      </c>
      <c r="BM6" s="54" t="s">
        <v>22</v>
      </c>
      <c r="BN6" s="54"/>
      <c r="BO6" s="54"/>
    </row>
    <row r="7" spans="1:67" ht="12.75">
      <c r="A7" s="48"/>
      <c r="B7" s="34"/>
      <c r="C7" s="34"/>
      <c r="D7" s="34"/>
      <c r="K7" s="11" t="s">
        <v>23</v>
      </c>
      <c r="L7" s="11" t="s">
        <v>24</v>
      </c>
      <c r="M7" s="11" t="s">
        <v>25</v>
      </c>
      <c r="T7" s="5" t="s">
        <v>61</v>
      </c>
      <c r="U7" s="5" t="s">
        <v>62</v>
      </c>
      <c r="V7" s="5" t="s">
        <v>63</v>
      </c>
      <c r="W7" s="34"/>
      <c r="X7" s="34"/>
      <c r="Y7" s="34"/>
      <c r="Z7" s="11"/>
      <c r="AA7" s="11"/>
      <c r="AB7" s="11"/>
      <c r="AC7" s="34"/>
      <c r="AD7" s="34"/>
      <c r="AE7" s="34"/>
      <c r="AF7" s="11" t="s">
        <v>23</v>
      </c>
      <c r="AG7" s="11" t="s">
        <v>24</v>
      </c>
      <c r="AH7" s="11" t="s">
        <v>25</v>
      </c>
      <c r="AI7" s="34"/>
      <c r="AJ7" s="34"/>
      <c r="AK7" s="34"/>
      <c r="AL7" s="34"/>
      <c r="AM7" s="34"/>
      <c r="AN7" s="34"/>
      <c r="AR7" s="11" t="s">
        <v>23</v>
      </c>
      <c r="AS7" s="11" t="s">
        <v>24</v>
      </c>
      <c r="AT7" s="11" t="s">
        <v>25</v>
      </c>
      <c r="AU7" s="11" t="s">
        <v>60</v>
      </c>
      <c r="AV7" s="11" t="s">
        <v>24</v>
      </c>
      <c r="AW7" s="11" t="s">
        <v>25</v>
      </c>
      <c r="BG7" s="11" t="s">
        <v>23</v>
      </c>
      <c r="BH7" s="11" t="s">
        <v>24</v>
      </c>
      <c r="BI7" s="11" t="s">
        <v>25</v>
      </c>
      <c r="BM7" s="24" t="s">
        <v>23</v>
      </c>
      <c r="BN7" s="24" t="s">
        <v>24</v>
      </c>
      <c r="BO7" s="24" t="s">
        <v>25</v>
      </c>
    </row>
    <row r="8" spans="1:67" ht="12.75">
      <c r="A8" s="11" t="s">
        <v>26</v>
      </c>
      <c r="B8" s="4"/>
      <c r="C8" s="4"/>
      <c r="D8" s="4"/>
      <c r="E8" t="s">
        <v>27</v>
      </c>
      <c r="H8" t="s">
        <v>27</v>
      </c>
      <c r="N8" t="s">
        <v>27</v>
      </c>
      <c r="Q8" t="s">
        <v>27</v>
      </c>
      <c r="Z8" s="11"/>
      <c r="AA8" s="11"/>
      <c r="AB8" s="11"/>
      <c r="AC8" t="s">
        <v>27</v>
      </c>
      <c r="AF8" s="11"/>
      <c r="AG8" s="11"/>
      <c r="AH8" s="11"/>
      <c r="AI8" t="s">
        <v>27</v>
      </c>
      <c r="AL8" t="s">
        <v>27</v>
      </c>
      <c r="AO8" t="s">
        <v>27</v>
      </c>
      <c r="AX8" t="s">
        <v>27</v>
      </c>
      <c r="BA8" s="25" t="s">
        <v>27</v>
      </c>
      <c r="BD8" t="s">
        <v>27</v>
      </c>
      <c r="BJ8" t="s">
        <v>27</v>
      </c>
      <c r="BM8" s="55" t="s">
        <v>64</v>
      </c>
      <c r="BN8" s="55" t="s">
        <v>64</v>
      </c>
      <c r="BO8" s="55" t="s">
        <v>64</v>
      </c>
    </row>
    <row r="9" spans="1:67" ht="12.75">
      <c r="A9" s="51" t="s">
        <v>28</v>
      </c>
      <c r="B9" s="29" t="e">
        <f>C9+D9</f>
        <v>#REF!</v>
      </c>
      <c r="C9" s="6" t="e">
        <f>#REF!*#REF!*6</f>
        <v>#REF!</v>
      </c>
      <c r="D9" s="6" t="e">
        <f>C9*1.1</f>
        <v>#REF!</v>
      </c>
      <c r="E9" s="1" t="e">
        <f>F9+G9</f>
        <v>#REF!</v>
      </c>
      <c r="F9" s="1" t="e">
        <f>#REF!*#REF!*6</f>
        <v>#REF!</v>
      </c>
      <c r="G9" s="1" t="e">
        <f>F9*1.1</f>
        <v>#REF!</v>
      </c>
      <c r="H9" s="1" t="e">
        <f>I9+J9</f>
        <v>#REF!</v>
      </c>
      <c r="I9" s="1" t="e">
        <f>#REF!*#REF!*6</f>
        <v>#REF!</v>
      </c>
      <c r="J9" s="1" t="e">
        <f>I9*1.1</f>
        <v>#REF!</v>
      </c>
      <c r="K9" s="13" t="e">
        <f>L9+M9</f>
        <v>#REF!</v>
      </c>
      <c r="L9" s="13" t="e">
        <f>#REF!*#REF!*6</f>
        <v>#REF!</v>
      </c>
      <c r="M9" s="13" t="e">
        <f>L9*1.1</f>
        <v>#REF!</v>
      </c>
      <c r="N9" s="1" t="e">
        <f>O9+P9</f>
        <v>#REF!</v>
      </c>
      <c r="O9" s="1" t="e">
        <f>#REF!*#REF!*6</f>
        <v>#REF!</v>
      </c>
      <c r="P9" s="1" t="e">
        <f>O9*1.1</f>
        <v>#REF!</v>
      </c>
      <c r="Q9" s="1" t="e">
        <f>R9+S9</f>
        <v>#REF!</v>
      </c>
      <c r="R9" s="1" t="e">
        <f>#REF!*#REF!*6</f>
        <v>#REF!</v>
      </c>
      <c r="S9" s="1" t="e">
        <f>R9*1.1</f>
        <v>#REF!</v>
      </c>
      <c r="T9" s="13" t="e">
        <f>U9+V9</f>
        <v>#REF!</v>
      </c>
      <c r="U9" s="13" t="e">
        <f>#REF!*#REF!*6</f>
        <v>#REF!</v>
      </c>
      <c r="V9" s="13" t="e">
        <f>U9*1.1</f>
        <v>#REF!</v>
      </c>
      <c r="W9" s="23" t="e">
        <f>X9+Y9</f>
        <v>#REF!</v>
      </c>
      <c r="X9" s="23" t="e">
        <f>#REF!*#REF!*6</f>
        <v>#REF!</v>
      </c>
      <c r="Y9" s="44" t="e">
        <f>X9*1.1</f>
        <v>#REF!</v>
      </c>
      <c r="Z9" s="13" t="e">
        <f>AA9+AB9</f>
        <v>#REF!</v>
      </c>
      <c r="AA9" s="13" t="e">
        <f>#REF!*#REF!*6</f>
        <v>#REF!</v>
      </c>
      <c r="AB9" s="13" t="e">
        <f>AA9*1.1</f>
        <v>#REF!</v>
      </c>
      <c r="AC9" s="1" t="e">
        <f>AD9+AE9</f>
        <v>#REF!</v>
      </c>
      <c r="AD9" s="1" t="e">
        <f>#REF!*#REF!*6</f>
        <v>#REF!</v>
      </c>
      <c r="AE9" s="1" t="e">
        <f>AD9*1.1</f>
        <v>#REF!</v>
      </c>
      <c r="AF9" s="13" t="e">
        <f>AG9+AH9</f>
        <v>#REF!</v>
      </c>
      <c r="AG9" s="13" t="e">
        <f>#REF!*#REF!*6</f>
        <v>#REF!</v>
      </c>
      <c r="AH9" s="13" t="e">
        <f>AG9*1.1</f>
        <v>#REF!</v>
      </c>
      <c r="AI9" s="1" t="e">
        <f>AJ9+AK9</f>
        <v>#REF!</v>
      </c>
      <c r="AJ9" s="1" t="e">
        <f>#REF!*#REF!*6</f>
        <v>#REF!</v>
      </c>
      <c r="AK9" s="1" t="e">
        <f>AJ9*1.1</f>
        <v>#REF!</v>
      </c>
      <c r="AL9" s="1" t="e">
        <f>AM9+AN9</f>
        <v>#REF!</v>
      </c>
      <c r="AM9" s="1" t="e">
        <f>#REF!*#REF!*6</f>
        <v>#REF!</v>
      </c>
      <c r="AN9" s="1" t="e">
        <f>AM9*1.1</f>
        <v>#REF!</v>
      </c>
      <c r="AO9" s="1" t="e">
        <f>AP9+AQ9</f>
        <v>#REF!</v>
      </c>
      <c r="AP9" s="1" t="e">
        <f>#REF!*#REF!*6</f>
        <v>#REF!</v>
      </c>
      <c r="AQ9" s="1" t="e">
        <f>AP9*1.1</f>
        <v>#REF!</v>
      </c>
      <c r="AR9" s="13" t="e">
        <f>AS9+AT9</f>
        <v>#REF!</v>
      </c>
      <c r="AS9" s="13" t="e">
        <f>#REF!*#REF!*6</f>
        <v>#REF!</v>
      </c>
      <c r="AT9" s="13" t="e">
        <f>AS9*1.1</f>
        <v>#REF!</v>
      </c>
      <c r="AU9" s="13" t="e">
        <f>AV9+AW9</f>
        <v>#REF!</v>
      </c>
      <c r="AV9" s="13" t="e">
        <f>#REF!*#REF!*6</f>
        <v>#REF!</v>
      </c>
      <c r="AW9" s="13" t="e">
        <f>AV9*1.1</f>
        <v>#REF!</v>
      </c>
      <c r="AX9" s="1" t="e">
        <f>AY9+AZ9</f>
        <v>#REF!</v>
      </c>
      <c r="AY9" s="1" t="e">
        <f>#REF!*#REF!*6</f>
        <v>#REF!</v>
      </c>
      <c r="AZ9" s="1" t="e">
        <f>AY9*1.1</f>
        <v>#REF!</v>
      </c>
      <c r="BA9" s="10" t="e">
        <f>BB9+BC9</f>
        <v>#REF!</v>
      </c>
      <c r="BB9" s="10" t="e">
        <f>#REF!*#REF!*6</f>
        <v>#REF!</v>
      </c>
      <c r="BC9" s="10" t="e">
        <f>BB9*1.1</f>
        <v>#REF!</v>
      </c>
      <c r="BD9" s="1" t="e">
        <f>BE9+BF9</f>
        <v>#REF!</v>
      </c>
      <c r="BE9" s="1" t="e">
        <f>#REF!*#REF!*6</f>
        <v>#REF!</v>
      </c>
      <c r="BF9" s="1" t="e">
        <f>BE9*1.1</f>
        <v>#REF!</v>
      </c>
      <c r="BG9" s="13" t="e">
        <f>BH9+BI9</f>
        <v>#REF!</v>
      </c>
      <c r="BH9" s="13" t="e">
        <f>#REF!*#REF!*6</f>
        <v>#REF!</v>
      </c>
      <c r="BI9" s="13" t="e">
        <f>BH9*1.1</f>
        <v>#REF!</v>
      </c>
      <c r="BJ9" s="1" t="e">
        <f>BK9+BL9</f>
        <v>#REF!</v>
      </c>
      <c r="BK9" s="1" t="e">
        <f>#REF!*#REF!*6</f>
        <v>#REF!</v>
      </c>
      <c r="BL9" s="1" t="e">
        <f>BK9*1.1</f>
        <v>#REF!</v>
      </c>
      <c r="BM9" s="16">
        <v>121593.22559999999</v>
      </c>
      <c r="BN9" s="16">
        <v>57901.53599999999</v>
      </c>
      <c r="BO9" s="16">
        <v>63691.6896</v>
      </c>
    </row>
    <row r="10" spans="1:67" ht="12.75">
      <c r="A10" s="11" t="s">
        <v>29</v>
      </c>
      <c r="B10" s="30">
        <v>-64301.30401458067</v>
      </c>
      <c r="C10" s="7"/>
      <c r="D10" s="7"/>
      <c r="E10" s="3">
        <v>25117.25438886124</v>
      </c>
      <c r="F10" s="3"/>
      <c r="G10" s="3"/>
      <c r="H10" s="3">
        <v>-6216.187886974076</v>
      </c>
      <c r="I10" s="3"/>
      <c r="J10" s="3"/>
      <c r="K10" s="14">
        <v>26159.30428739451</v>
      </c>
      <c r="L10" s="14"/>
      <c r="M10" s="14"/>
      <c r="N10" s="3">
        <v>-131664.23198537948</v>
      </c>
      <c r="O10" s="3"/>
      <c r="P10" s="3"/>
      <c r="Q10" s="3">
        <v>83933.27474346652</v>
      </c>
      <c r="R10" s="3"/>
      <c r="S10" s="3"/>
      <c r="T10" s="14">
        <v>358249.57700513746</v>
      </c>
      <c r="U10" s="14"/>
      <c r="V10" s="14"/>
      <c r="W10" s="36">
        <v>-138272.11781931686</v>
      </c>
      <c r="X10" s="36"/>
      <c r="Y10" s="45"/>
      <c r="Z10" s="14">
        <v>2676.1405982680153</v>
      </c>
      <c r="AA10" s="14"/>
      <c r="AB10" s="14"/>
      <c r="AC10" s="3">
        <v>92522.36268232402</v>
      </c>
      <c r="AD10" s="3"/>
      <c r="AE10" s="3"/>
      <c r="AF10" s="14">
        <v>-88147.31459273683</v>
      </c>
      <c r="AG10" s="14"/>
      <c r="AH10" s="14"/>
      <c r="AI10" s="3">
        <v>22891.791803674656</v>
      </c>
      <c r="AJ10" s="3"/>
      <c r="AK10" s="3"/>
      <c r="AL10" s="3">
        <v>-70061.83684842841</v>
      </c>
      <c r="AM10" s="3"/>
      <c r="AN10" s="3"/>
      <c r="AO10" s="3">
        <v>-67592.00683922239</v>
      </c>
      <c r="AP10" s="3"/>
      <c r="AQ10" s="3"/>
      <c r="AR10" s="14">
        <v>-120575.49885536014</v>
      </c>
      <c r="AS10" s="14"/>
      <c r="AT10" s="14"/>
      <c r="AU10" s="14">
        <v>-245140.61980668973</v>
      </c>
      <c r="AV10" s="14"/>
      <c r="AW10" s="14"/>
      <c r="AX10" s="3">
        <v>-16226.443463069474</v>
      </c>
      <c r="AY10" s="3"/>
      <c r="AZ10" s="3"/>
      <c r="BA10" s="27">
        <v>16642.833118590846</v>
      </c>
      <c r="BB10" s="27"/>
      <c r="BC10" s="27"/>
      <c r="BD10" s="3">
        <v>-144375.50661518602</v>
      </c>
      <c r="BE10" s="3"/>
      <c r="BF10" s="3"/>
      <c r="BG10" s="14">
        <v>120375.94452724495</v>
      </c>
      <c r="BH10" s="13"/>
      <c r="BI10" s="13"/>
      <c r="BJ10" s="3">
        <v>-81292.32290439957</v>
      </c>
      <c r="BK10" s="1"/>
      <c r="BL10" s="1"/>
      <c r="BM10" s="16"/>
      <c r="BN10" s="16"/>
      <c r="BO10" s="16"/>
    </row>
    <row r="11" spans="1:67" ht="12.75">
      <c r="A11" s="41" t="s">
        <v>30</v>
      </c>
      <c r="B11" s="29">
        <f>B10</f>
        <v>-64301.30401458067</v>
      </c>
      <c r="C11" s="6">
        <f>B11/2</f>
        <v>-32150.652007290337</v>
      </c>
      <c r="D11" s="6">
        <f>B11/2</f>
        <v>-32150.652007290337</v>
      </c>
      <c r="E11" s="1">
        <f>E10</f>
        <v>25117.25438886124</v>
      </c>
      <c r="F11" s="1"/>
      <c r="G11" s="1"/>
      <c r="H11" s="1">
        <f>H10</f>
        <v>-6216.187886974076</v>
      </c>
      <c r="I11" s="1"/>
      <c r="J11" s="1"/>
      <c r="K11" s="13">
        <f>K10</f>
        <v>26159.30428739451</v>
      </c>
      <c r="L11" s="13"/>
      <c r="M11" s="13"/>
      <c r="N11" s="1">
        <f>N10</f>
        <v>-131664.23198537948</v>
      </c>
      <c r="O11" s="1">
        <f>N11/2</f>
        <v>-65832.11599268974</v>
      </c>
      <c r="P11" s="1">
        <f>N11/2</f>
        <v>-65832.11599268974</v>
      </c>
      <c r="Q11" s="1">
        <f>Q10</f>
        <v>83933.27474346652</v>
      </c>
      <c r="R11" s="1"/>
      <c r="S11" s="1"/>
      <c r="T11" s="13">
        <f>T10</f>
        <v>358249.57700513746</v>
      </c>
      <c r="U11" s="13">
        <f>T11/2</f>
        <v>179124.78850256873</v>
      </c>
      <c r="V11" s="13">
        <f>T11/2</f>
        <v>179124.78850256873</v>
      </c>
      <c r="W11" s="23">
        <f>W10</f>
        <v>-138272.11781931686</v>
      </c>
      <c r="X11" s="23"/>
      <c r="Y11" s="44"/>
      <c r="Z11" s="13">
        <f>Z10</f>
        <v>2676.1405982680153</v>
      </c>
      <c r="AA11" s="13"/>
      <c r="AB11" s="13"/>
      <c r="AC11" s="1">
        <f>AC10</f>
        <v>92522.36268232402</v>
      </c>
      <c r="AD11" s="1"/>
      <c r="AE11" s="1"/>
      <c r="AF11" s="13">
        <f>AF10</f>
        <v>-88147.31459273683</v>
      </c>
      <c r="AG11" s="13">
        <f>AF11/2</f>
        <v>-44073.657296368416</v>
      </c>
      <c r="AH11" s="13">
        <f>AF11/2</f>
        <v>-44073.657296368416</v>
      </c>
      <c r="AI11" s="1">
        <f>AI10</f>
        <v>22891.791803674656</v>
      </c>
      <c r="AJ11" s="1"/>
      <c r="AK11" s="1"/>
      <c r="AL11" s="1">
        <f>AL10</f>
        <v>-70061.83684842841</v>
      </c>
      <c r="AM11" s="1"/>
      <c r="AN11" s="1"/>
      <c r="AO11" s="1">
        <f>AO10</f>
        <v>-67592.00683922239</v>
      </c>
      <c r="AP11" s="1"/>
      <c r="AQ11" s="1"/>
      <c r="AR11" s="13">
        <f>AR10</f>
        <v>-120575.49885536014</v>
      </c>
      <c r="AS11" s="13">
        <f>AR11/2</f>
        <v>-60287.74942768007</v>
      </c>
      <c r="AT11" s="13">
        <f>AR11/2</f>
        <v>-60287.74942768007</v>
      </c>
      <c r="AU11" s="13">
        <f>AU10</f>
        <v>-245140.61980668973</v>
      </c>
      <c r="AV11" s="13"/>
      <c r="AW11" s="13"/>
      <c r="AX11" s="1">
        <f>AX10</f>
        <v>-16226.443463069474</v>
      </c>
      <c r="AY11" s="1"/>
      <c r="AZ11" s="1"/>
      <c r="BA11" s="10">
        <f>BA10/2</f>
        <v>8321.416559295423</v>
      </c>
      <c r="BB11" s="10"/>
      <c r="BC11" s="10"/>
      <c r="BD11" s="1">
        <f>BD10</f>
        <v>-144375.50661518602</v>
      </c>
      <c r="BE11" s="1"/>
      <c r="BF11" s="1"/>
      <c r="BG11" s="13">
        <f>BG10</f>
        <v>120375.94452724495</v>
      </c>
      <c r="BH11" s="13">
        <f>BG11/2</f>
        <v>60187.972263622476</v>
      </c>
      <c r="BI11" s="13">
        <f>BG11/2</f>
        <v>60187.972263622476</v>
      </c>
      <c r="BJ11" s="1">
        <f>BJ10</f>
        <v>-81292.32290439957</v>
      </c>
      <c r="BK11" s="1">
        <f>BJ11/2</f>
        <v>-40646.16145219978</v>
      </c>
      <c r="BL11" s="1">
        <f>BJ11/2</f>
        <v>-40646.16145219978</v>
      </c>
      <c r="BM11" s="16">
        <v>-222635.36</v>
      </c>
      <c r="BN11" s="16"/>
      <c r="BO11" s="16"/>
    </row>
    <row r="12" spans="1:67" ht="12.75">
      <c r="A12" s="11" t="s">
        <v>31</v>
      </c>
      <c r="B12" s="29" t="e">
        <f>C12+D12</f>
        <v>#REF!</v>
      </c>
      <c r="C12" s="6" t="e">
        <f>#REF!+#REF!+#REF!+#REF!+C14+#REF!+#REF!+C15+C16+C17+#REF!+C18+#REF!+#REF!+#REF!</f>
        <v>#REF!</v>
      </c>
      <c r="D12" s="6" t="e">
        <f>#REF!+#REF!+#REF!+#REF!+D14+#REF!+#REF!+D15+D16+D17+#REF!+D18+#REF!+#REF!+#REF!</f>
        <v>#REF!</v>
      </c>
      <c r="E12" s="1" t="e">
        <f>#REF!+#REF!+#REF!+#REF!+E14+#REF!+#REF!+E15+E16+E17+#REF!+E18+#REF!+#REF!</f>
        <v>#REF!</v>
      </c>
      <c r="F12" s="1" t="e">
        <f>#REF!+#REF!+#REF!+#REF!+F14+#REF!+#REF!+F15+F16+F17+#REF!+F18+#REF!+#REF!</f>
        <v>#REF!</v>
      </c>
      <c r="G12" s="1" t="e">
        <f>#REF!+#REF!+#REF!+#REF!+G14+#REF!+#REF!+G15+G16+G17+#REF!+G18+#REF!+#REF!</f>
        <v>#REF!</v>
      </c>
      <c r="H12" s="1" t="e">
        <f>#REF!+#REF!+#REF!+#REF!+H14+#REF!+#REF!+H15+H16+H17+#REF!+H18+#REF!+#REF!</f>
        <v>#REF!</v>
      </c>
      <c r="I12" s="1" t="e">
        <f>#REF!+#REF!+#REF!+#REF!+I14+#REF!+#REF!+I15+I16+I17+#REF!+I18+#REF!+#REF!</f>
        <v>#REF!</v>
      </c>
      <c r="J12" s="1" t="e">
        <f>#REF!+#REF!+#REF!+#REF!+J14+#REF!+#REF!+J15+J16+J17+#REF!+J18+#REF!+#REF!</f>
        <v>#REF!</v>
      </c>
      <c r="K12" s="13" t="e">
        <f>#REF!+#REF!+#REF!+#REF!+K14+#REF!+#REF!+K15+K16+K17+#REF!+K18+#REF!+#REF!</f>
        <v>#REF!</v>
      </c>
      <c r="L12" s="13" t="e">
        <f>#REF!+#REF!+#REF!+#REF!+L14+#REF!+#REF!+L15+L16+L17+#REF!+L18+#REF!+#REF!</f>
        <v>#REF!</v>
      </c>
      <c r="M12" s="13" t="e">
        <f>#REF!+#REF!+#REF!+#REF!+M14+#REF!+#REF!+M15+M16+M17+#REF!+M18+#REF!+#REF!</f>
        <v>#REF!</v>
      </c>
      <c r="N12" s="1" t="e">
        <f>#REF!+#REF!+#REF!+#REF!+N14+#REF!+#REF!+N15+N16+N17+#REF!+N18+#REF!+#REF!</f>
        <v>#REF!</v>
      </c>
      <c r="O12" s="1" t="e">
        <f>#REF!+#REF!+#REF!+#REF!+O14+#REF!+#REF!+O15+O16+O17+#REF!+O18+#REF!+#REF!</f>
        <v>#REF!</v>
      </c>
      <c r="P12" s="1" t="e">
        <f>#REF!+#REF!+#REF!+#REF!+P14+#REF!+#REF!+P15+P16+P17+#REF!+P18+#REF!+#REF!</f>
        <v>#REF!</v>
      </c>
      <c r="Q12" s="1" t="e">
        <f>#REF!+#REF!+#REF!+#REF!+Q14+#REF!+#REF!+Q15+Q16+Q17+#REF!+Q18+#REF!+#REF!</f>
        <v>#REF!</v>
      </c>
      <c r="R12" s="1" t="e">
        <f>#REF!+#REF!+#REF!+#REF!+R14+#REF!+#REF!+R15+R16+R17+#REF!+R18+#REF!+#REF!</f>
        <v>#REF!</v>
      </c>
      <c r="S12" s="1" t="e">
        <f>#REF!+#REF!+#REF!+#REF!+S14+#REF!+#REF!+S15+S16+S17+#REF!+S18+#REF!+#REF!</f>
        <v>#REF!</v>
      </c>
      <c r="T12" s="13" t="e">
        <f>#REF!+#REF!+#REF!+#REF!+T14+#REF!+#REF!+T15+T16+T17+#REF!+T18+#REF!+#REF!+#REF!</f>
        <v>#REF!</v>
      </c>
      <c r="U12" s="13" t="e">
        <f>#REF!+#REF!+#REF!+#REF!+U14+#REF!+#REF!+U15+U16+U17+#REF!+U18+#REF!+#REF!+#REF!</f>
        <v>#REF!</v>
      </c>
      <c r="V12" s="13" t="e">
        <f>#REF!+#REF!+#REF!+#REF!+V14+#REF!+#REF!+V15+V16+V17+#REF!+V18+#REF!+#REF!+#REF!</f>
        <v>#REF!</v>
      </c>
      <c r="W12" s="23" t="e">
        <f>#REF!+#REF!+#REF!+#REF!+W14+#REF!+#REF!+W15+W16+W17+#REF!+W18+#REF!+#REF!</f>
        <v>#REF!</v>
      </c>
      <c r="X12" s="23" t="e">
        <f>#REF!+#REF!+#REF!+#REF!+X14+#REF!+#REF!+X15+X16+X17+#REF!+X18+#REF!+#REF!+#REF!</f>
        <v>#REF!</v>
      </c>
      <c r="Y12" s="23" t="e">
        <f>#REF!+#REF!+#REF!+#REF!+Y14+#REF!+#REF!+Y15+Y16+Y17+#REF!+Y18+#REF!+#REF!+#REF!</f>
        <v>#REF!</v>
      </c>
      <c r="Z12" s="13" t="e">
        <f>#REF!+#REF!+#REF!+#REF!+Z14+#REF!+#REF!+Z15+Z16+Z17+#REF!+Z18+#REF!+#REF!</f>
        <v>#REF!</v>
      </c>
      <c r="AA12" s="13" t="e">
        <f>#REF!+#REF!+#REF!+#REF!+AA14+#REF!+#REF!+AA15+AA16+AA17+#REF!+AA18+#REF!+#REF!</f>
        <v>#REF!</v>
      </c>
      <c r="AB12" s="13" t="e">
        <f>#REF!+#REF!+#REF!+#REF!+AB14+#REF!+#REF!+AB15+AB16+AB17+#REF!+AB18+#REF!+#REF!</f>
        <v>#REF!</v>
      </c>
      <c r="AC12" s="1" t="e">
        <f>#REF!+#REF!+#REF!+#REF!+AC14+#REF!+#REF!+AC15+AC16+AC17+#REF!+AC18+#REF!+#REF!</f>
        <v>#REF!</v>
      </c>
      <c r="AD12" s="1" t="e">
        <f>#REF!+#REF!+#REF!+#REF!+AD14+#REF!+#REF!+AD15+AD16+AD17+#REF!+AD18+#REF!+#REF!</f>
        <v>#REF!</v>
      </c>
      <c r="AE12" s="1" t="e">
        <f>#REF!+#REF!+#REF!+#REF!+AE14+#REF!+#REF!+AE15+AE16+AE17+#REF!+AE18+#REF!+#REF!</f>
        <v>#REF!</v>
      </c>
      <c r="AF12" s="13" t="e">
        <f>#REF!+#REF!+#REF!+#REF!+AF14+#REF!+#REF!+AF15+AF16+AF17+#REF!+AF18+#REF!+#REF!</f>
        <v>#REF!</v>
      </c>
      <c r="AG12" s="13" t="e">
        <f>#REF!+#REF!+#REF!+#REF!+AG14+#REF!+#REF!+AG15+AG16+AG17+#REF!+AG18+#REF!+#REF!</f>
        <v>#REF!</v>
      </c>
      <c r="AH12" s="13" t="e">
        <f>#REF!+#REF!+#REF!+#REF!+AH14+#REF!+#REF!+AH15+AH16+AH17+#REF!+AH18+#REF!+#REF!</f>
        <v>#REF!</v>
      </c>
      <c r="AI12" s="1" t="e">
        <f>#REF!+#REF!+#REF!+#REF!+AI14+#REF!+#REF!+AI15+AI16+AI17+#REF!+AI18+#REF!+#REF!</f>
        <v>#REF!</v>
      </c>
      <c r="AJ12" s="1" t="e">
        <f>#REF!+#REF!+#REF!+#REF!+AJ14+#REF!+#REF!+AJ15+AJ16+AJ17+#REF!+AJ18+#REF!+#REF!</f>
        <v>#REF!</v>
      </c>
      <c r="AK12" s="1" t="e">
        <f>#REF!+#REF!+#REF!+#REF!+AK14+#REF!+#REF!+AK15+AK16+AK17+#REF!+AK18+#REF!+#REF!</f>
        <v>#REF!</v>
      </c>
      <c r="AL12" s="1" t="e">
        <f>#REF!+#REF!+#REF!+#REF!+AL14+#REF!+#REF!+AL15+AL16+AL17+#REF!+AL18+#REF!+#REF!</f>
        <v>#REF!</v>
      </c>
      <c r="AM12" s="1" t="e">
        <f>#REF!+#REF!+#REF!+#REF!+AM14+#REF!+#REF!+AM15+AM16+AM17+#REF!+AM18+#REF!+#REF!</f>
        <v>#REF!</v>
      </c>
      <c r="AN12" s="1" t="e">
        <f>#REF!+#REF!+#REF!+#REF!+AN14+#REF!+#REF!+AN15+AN16+AN17+#REF!+AN18+#REF!+#REF!</f>
        <v>#REF!</v>
      </c>
      <c r="AO12" s="1" t="e">
        <f>#REF!+#REF!+#REF!+#REF!+AO14+#REF!+#REF!+AO15+AO16+AO17+#REF!+AO18+#REF!+#REF!</f>
        <v>#REF!</v>
      </c>
      <c r="AP12" s="1" t="e">
        <f>#REF!+#REF!+#REF!+#REF!+AP14+#REF!+#REF!+AP15+AP16+AP17+#REF!+AP18+#REF!+#REF!</f>
        <v>#REF!</v>
      </c>
      <c r="AQ12" s="1" t="e">
        <f>#REF!+#REF!+#REF!+#REF!+AQ14+#REF!+#REF!+AQ15+AQ16+AQ17+#REF!+AQ18+#REF!+#REF!</f>
        <v>#REF!</v>
      </c>
      <c r="AR12" s="13" t="e">
        <f>#REF!+#REF!+#REF!+#REF!+AR14+#REF!+#REF!+AR15+AR16+AR17+#REF!+AR18+#REF!+#REF!+#REF!</f>
        <v>#REF!</v>
      </c>
      <c r="AS12" s="13" t="e">
        <f>#REF!+#REF!+#REF!+#REF!+AS14+#REF!+#REF!+AS15+AS16+AS17+#REF!+AS18+#REF!+#REF!+#REF!</f>
        <v>#REF!</v>
      </c>
      <c r="AT12" s="13" t="e">
        <f>#REF!+#REF!+#REF!+#REF!+AT14+#REF!+#REF!+AT15+AT16+AT17+#REF!+AT18+#REF!+#REF!+#REF!</f>
        <v>#REF!</v>
      </c>
      <c r="AU12" s="13" t="e">
        <f>#REF!+#REF!+#REF!+#REF!+AU14+#REF!+#REF!+AU15+AU16+AU17+#REF!+AU18+#REF!+#REF!</f>
        <v>#REF!</v>
      </c>
      <c r="AV12" s="13" t="e">
        <f>#REF!+#REF!+#REF!+#REF!+AV14+#REF!+#REF!+AV15+AV16+AV17+#REF!+AV18+#REF!+#REF!</f>
        <v>#REF!</v>
      </c>
      <c r="AW12" s="13" t="e">
        <f>#REF!+#REF!+#REF!+#REF!+AW14+#REF!+#REF!+AW15+AW16+AW17+#REF!+AW18+#REF!+#REF!</f>
        <v>#REF!</v>
      </c>
      <c r="AX12" s="1" t="e">
        <f>#REF!+#REF!+#REF!+#REF!+AX14+#REF!+#REF!+AX15+AX16+AX17+#REF!+AX18+#REF!+#REF!</f>
        <v>#REF!</v>
      </c>
      <c r="AY12" s="1" t="e">
        <f>#REF!+#REF!+#REF!+#REF!+AY14+#REF!+#REF!+AY15+AY16+AY17+#REF!+AY18+#REF!+#REF!</f>
        <v>#REF!</v>
      </c>
      <c r="AZ12" s="1" t="e">
        <f>#REF!+#REF!+#REF!+#REF!+AZ14+#REF!+#REF!+AZ15+AZ16+AZ17+#REF!+AZ18+#REF!+#REF!</f>
        <v>#REF!</v>
      </c>
      <c r="BA12" s="10" t="e">
        <f>#REF!+#REF!+#REF!+#REF!+BA14+#REF!+#REF!+BA15+BA16+BA17+#REF!+BA18+#REF!+#REF!</f>
        <v>#REF!</v>
      </c>
      <c r="BB12" s="10" t="e">
        <f>#REF!+#REF!+#REF!+#REF!+BB14+#REF!+#REF!+BB15+BB16+BB17+#REF!+BB18+#REF!+#REF!</f>
        <v>#REF!</v>
      </c>
      <c r="BC12" s="10" t="e">
        <f>#REF!+#REF!+#REF!+#REF!+BC14+#REF!+#REF!+BC15+BC16+BC17+#REF!+BC18+#REF!+#REF!</f>
        <v>#REF!</v>
      </c>
      <c r="BD12" s="1" t="e">
        <f>#REF!+#REF!+#REF!+#REF!+BD14+#REF!+#REF!+BD15+BD16+BD17+#REF!+BD18+#REF!+#REF!</f>
        <v>#REF!</v>
      </c>
      <c r="BE12" s="1" t="e">
        <f>#REF!+#REF!+#REF!+#REF!+BE14+#REF!+#REF!+BE15+BE16+BE17+#REF!+BE18+#REF!+#REF!</f>
        <v>#REF!</v>
      </c>
      <c r="BF12" s="1" t="e">
        <f>#REF!+#REF!+#REF!+#REF!+BF14+#REF!+#REF!+BF15+BF16+BF17+#REF!+BF18+#REF!+#REF!</f>
        <v>#REF!</v>
      </c>
      <c r="BG12" s="13" t="e">
        <f>#REF!+#REF!+#REF!+#REF!+BG14+#REF!+#REF!+BG15+BG16+BG17+#REF!+BG18+#REF!+#REF!+#REF!</f>
        <v>#REF!</v>
      </c>
      <c r="BH12" s="13" t="e">
        <f>#REF!+#REF!+#REF!+#REF!+BH14+#REF!+#REF!+BH15+BH16+BH17+#REF!+BH18+#REF!+#REF!+#REF!</f>
        <v>#REF!</v>
      </c>
      <c r="BI12" s="13" t="e">
        <f>#REF!+#REF!+#REF!+#REF!+BI14+#REF!+#REF!+BI15+BI16+BI17+#REF!+BI18+#REF!+#REF!+#REF!</f>
        <v>#REF!</v>
      </c>
      <c r="BJ12" s="1" t="e">
        <f>#REF!+#REF!+#REF!+#REF!+BJ14+#REF!+#REF!+BJ15+BJ16+BJ17+#REF!+BJ18+#REF!+#REF!+#REF!</f>
        <v>#REF!</v>
      </c>
      <c r="BK12" s="1" t="e">
        <f>#REF!+#REF!+#REF!+#REF!+BK14+#REF!+#REF!+BK15+BK16+BK17+#REF!+BK18+#REF!+#REF!+#REF!</f>
        <v>#REF!</v>
      </c>
      <c r="BL12" s="1" t="e">
        <f>#REF!+#REF!+#REF!+#REF!+BL14+#REF!+#REF!+BL15+BL16+BL17+#REF!+BL18+#REF!+#REF!+#REF!</f>
        <v>#REF!</v>
      </c>
      <c r="BM12" s="52">
        <v>23444.07983050847</v>
      </c>
      <c r="BN12" s="52">
        <v>11364.971355932204</v>
      </c>
      <c r="BO12" s="52">
        <v>12079.108474576273</v>
      </c>
    </row>
    <row r="13" spans="1:67" ht="12.75">
      <c r="A13" s="41" t="s">
        <v>32</v>
      </c>
      <c r="B13" s="29">
        <f>C13+D13</f>
        <v>1719.12</v>
      </c>
      <c r="C13" s="6">
        <v>0</v>
      </c>
      <c r="D13" s="6">
        <v>1719.12</v>
      </c>
      <c r="E13" s="1">
        <v>1671.2</v>
      </c>
      <c r="F13" s="1">
        <v>1671.2</v>
      </c>
      <c r="G13" s="1">
        <f>E13-F13</f>
        <v>0</v>
      </c>
      <c r="H13" s="1">
        <f>I13+J13</f>
        <v>3889.347457627119</v>
      </c>
      <c r="I13" s="1">
        <f>4589.43/1.18</f>
        <v>3889.347457627119</v>
      </c>
      <c r="J13" s="1"/>
      <c r="K13" s="13">
        <f>L13+M13</f>
        <v>27160.19593220339</v>
      </c>
      <c r="L13" s="13">
        <f>13688.42/1.18</f>
        <v>11600.35593220339</v>
      </c>
      <c r="M13" s="13">
        <v>15559.84</v>
      </c>
      <c r="N13" s="1">
        <f>O13+P13</f>
        <v>5767.15</v>
      </c>
      <c r="O13" s="1">
        <v>2883.57</v>
      </c>
      <c r="P13" s="1">
        <v>2883.58</v>
      </c>
      <c r="Q13" s="1">
        <f>R13+S13</f>
        <v>0</v>
      </c>
      <c r="R13" s="1">
        <v>0</v>
      </c>
      <c r="S13" s="1"/>
      <c r="T13" s="13">
        <f>U13+V13</f>
        <v>17173.5</v>
      </c>
      <c r="U13" s="13">
        <v>8586.75</v>
      </c>
      <c r="V13" s="13">
        <v>8586.75</v>
      </c>
      <c r="W13" s="23"/>
      <c r="X13" s="23"/>
      <c r="Y13" s="44"/>
      <c r="Z13" s="13">
        <f>AA13+AB13</f>
        <v>0</v>
      </c>
      <c r="AA13" s="13"/>
      <c r="AB13" s="13"/>
      <c r="AC13" s="1">
        <f>AD13+AE13</f>
        <v>51567.313559322036</v>
      </c>
      <c r="AD13" s="1"/>
      <c r="AE13" s="1">
        <f>60849.43/1.18</f>
        <v>51567.313559322036</v>
      </c>
      <c r="AF13" s="13"/>
      <c r="AG13" s="13"/>
      <c r="AH13" s="13"/>
      <c r="AI13" s="1">
        <f>AJ13+AK13</f>
        <v>32980.47457627118</v>
      </c>
      <c r="AJ13" s="1">
        <f>37800-5687.04/1.18</f>
        <v>32980.47457627118</v>
      </c>
      <c r="AK13" s="1"/>
      <c r="AL13" s="1"/>
      <c r="AM13" s="1"/>
      <c r="AN13" s="1"/>
      <c r="AO13" s="1">
        <f>AP13+AQ13</f>
        <v>12308.500000000002</v>
      </c>
      <c r="AP13" s="1"/>
      <c r="AQ13" s="1">
        <f>14524.03/1.18</f>
        <v>12308.500000000002</v>
      </c>
      <c r="AR13" s="13">
        <f>AS13+AT13</f>
        <v>30157.08</v>
      </c>
      <c r="AS13" s="13">
        <v>14078.54</v>
      </c>
      <c r="AT13" s="13">
        <v>16078.54</v>
      </c>
      <c r="AU13" s="13">
        <f>AV13+AW13</f>
        <v>10357.987966101695</v>
      </c>
      <c r="AV13" s="13">
        <f>5063.65-789.8/1.18</f>
        <v>4394.327966101695</v>
      </c>
      <c r="AW13" s="13">
        <v>5963.66</v>
      </c>
      <c r="AX13" s="1">
        <f>AY13+AZ13</f>
        <v>11112</v>
      </c>
      <c r="AY13" s="1">
        <v>11112</v>
      </c>
      <c r="AZ13" s="1"/>
      <c r="BA13" s="10"/>
      <c r="BB13" s="10"/>
      <c r="BC13" s="10"/>
      <c r="BD13" s="1"/>
      <c r="BE13" s="1"/>
      <c r="BF13" s="1"/>
      <c r="BG13" s="13">
        <f>BH13+BI13</f>
        <v>14460</v>
      </c>
      <c r="BH13" s="13">
        <v>7230</v>
      </c>
      <c r="BI13" s="13">
        <v>7230</v>
      </c>
      <c r="BJ13" s="1"/>
      <c r="BK13" s="1"/>
      <c r="BL13" s="1"/>
      <c r="BM13" s="52">
        <v>3937.889830508475</v>
      </c>
      <c r="BN13" s="52">
        <v>1611.8813559322034</v>
      </c>
      <c r="BO13" s="52">
        <v>2326.0084745762715</v>
      </c>
    </row>
    <row r="14" spans="1:67" ht="12.75">
      <c r="A14" s="41" t="s">
        <v>33</v>
      </c>
      <c r="B14" s="29">
        <f>D14+C14</f>
        <v>11962.356610169492</v>
      </c>
      <c r="C14" s="6">
        <f>2196+0.02/1.18</f>
        <v>2196.0169491525426</v>
      </c>
      <c r="D14" s="6">
        <f>9766.06+0.33/1.18</f>
        <v>9766.33966101695</v>
      </c>
      <c r="E14" s="1">
        <f>F14+G14</f>
        <v>9820.040508474576</v>
      </c>
      <c r="F14" s="1">
        <f>2386.95/1.18</f>
        <v>2022.8389830508474</v>
      </c>
      <c r="G14" s="1">
        <f>7797.21-0.01/1.18</f>
        <v>7797.2015254237285</v>
      </c>
      <c r="H14" s="1">
        <f>I14+J14</f>
        <v>7782.615593220338</v>
      </c>
      <c r="I14" s="1">
        <v>5057.98</v>
      </c>
      <c r="J14" s="1">
        <f>3215.07/1.18</f>
        <v>2724.635593220339</v>
      </c>
      <c r="K14" s="13">
        <f>L14+M14</f>
        <v>16059.054406779662</v>
      </c>
      <c r="L14" s="13">
        <f>9567.28/1.18-212.4/1.18</f>
        <v>7927.864406779662</v>
      </c>
      <c r="M14" s="13">
        <v>8131.19</v>
      </c>
      <c r="N14" s="1">
        <f>O14+P14</f>
        <v>901.99</v>
      </c>
      <c r="O14" s="1">
        <v>450.99</v>
      </c>
      <c r="P14" s="1">
        <v>451</v>
      </c>
      <c r="Q14" s="1">
        <v>901.9906779661018</v>
      </c>
      <c r="R14" s="1"/>
      <c r="S14" s="1">
        <v>901.9</v>
      </c>
      <c r="T14" s="13">
        <f>U14+V14</f>
        <v>8440.56</v>
      </c>
      <c r="U14" s="13">
        <v>4220.28</v>
      </c>
      <c r="V14" s="13">
        <v>4220.28</v>
      </c>
      <c r="W14" s="23">
        <f>X14+Y14</f>
        <v>4089.125423728814</v>
      </c>
      <c r="X14" s="23">
        <f>6382.1-2705.71/1.18</f>
        <v>4089.125423728814</v>
      </c>
      <c r="Y14" s="44"/>
      <c r="Z14" s="13">
        <v>0</v>
      </c>
      <c r="AA14" s="13"/>
      <c r="AB14" s="13"/>
      <c r="AC14" s="1">
        <v>981.4237288135595</v>
      </c>
      <c r="AD14" s="1"/>
      <c r="AE14" s="1">
        <v>981.42</v>
      </c>
      <c r="AF14" s="13">
        <f>AG14+AH14</f>
        <v>9670.074576271187</v>
      </c>
      <c r="AG14" s="13">
        <v>4433.3</v>
      </c>
      <c r="AH14" s="13">
        <f>4433.3+948.1/1.18</f>
        <v>5236.774576271187</v>
      </c>
      <c r="AI14" s="1">
        <v>5032.928813559322</v>
      </c>
      <c r="AJ14" s="1">
        <v>5032.93</v>
      </c>
      <c r="AK14" s="1"/>
      <c r="AL14" s="1">
        <f>1000-183.55/1.18</f>
        <v>844.4491525423729</v>
      </c>
      <c r="AM14" s="1"/>
      <c r="AN14" s="1">
        <v>844.45</v>
      </c>
      <c r="AO14" s="1">
        <v>11111.752542372884</v>
      </c>
      <c r="AP14" s="1"/>
      <c r="AQ14" s="1">
        <v>11111.75</v>
      </c>
      <c r="AR14" s="13">
        <f>AS14+AT14</f>
        <v>767.52</v>
      </c>
      <c r="AS14" s="13">
        <v>383.76</v>
      </c>
      <c r="AT14" s="13">
        <v>383.76</v>
      </c>
      <c r="AU14" s="13">
        <f>AV14+AW14</f>
        <v>3943.7700000000004</v>
      </c>
      <c r="AV14" s="13">
        <v>1971.88</v>
      </c>
      <c r="AW14" s="13">
        <f>1971.89</f>
        <v>1971.89</v>
      </c>
      <c r="AX14" s="1">
        <v>17660.462711864406</v>
      </c>
      <c r="AY14" s="1"/>
      <c r="AZ14" s="1">
        <v>17660.46</v>
      </c>
      <c r="BA14" s="10">
        <v>8768.305084745763</v>
      </c>
      <c r="BB14" s="10"/>
      <c r="BC14" s="10">
        <v>8768.31</v>
      </c>
      <c r="BD14" s="1">
        <f>BE14+BF14</f>
        <v>2445.78</v>
      </c>
      <c r="BE14" s="1">
        <v>2445.78</v>
      </c>
      <c r="BF14" s="1"/>
      <c r="BG14" s="13">
        <f>BH14+BI14</f>
        <v>4517.84</v>
      </c>
      <c r="BH14" s="13">
        <v>2258.92</v>
      </c>
      <c r="BI14" s="13">
        <v>2258.92</v>
      </c>
      <c r="BJ14" s="1">
        <f>BK14+BL14</f>
        <v>3570.2299999999996</v>
      </c>
      <c r="BK14" s="1">
        <v>1785.11</v>
      </c>
      <c r="BL14" s="1">
        <v>1785.12</v>
      </c>
      <c r="BM14" s="52">
        <v>6700</v>
      </c>
      <c r="BN14" s="52">
        <v>3350</v>
      </c>
      <c r="BO14" s="52">
        <v>3350</v>
      </c>
    </row>
    <row r="15" spans="1:67" ht="12.75">
      <c r="A15" s="41" t="s">
        <v>34</v>
      </c>
      <c r="B15" s="29" t="e">
        <f>#REF!+#REF!</f>
        <v>#REF!</v>
      </c>
      <c r="C15" s="29" t="e">
        <f>#REF!+#REF!</f>
        <v>#REF!</v>
      </c>
      <c r="D15" s="29" t="e">
        <f>#REF!+#REF!</f>
        <v>#REF!</v>
      </c>
      <c r="E15" s="1" t="e">
        <f>#REF!+#REF!+#REF!+#REF!</f>
        <v>#REF!</v>
      </c>
      <c r="F15" s="1" t="e">
        <f>#REF!+#REF!+#REF!+#REF!</f>
        <v>#REF!</v>
      </c>
      <c r="G15" s="1" t="e">
        <f>#REF!+#REF!+#REF!+#REF!</f>
        <v>#REF!</v>
      </c>
      <c r="H15" s="1" t="e">
        <f>#REF!+#REF!+#REF!+#REF!</f>
        <v>#REF!</v>
      </c>
      <c r="I15" s="1" t="e">
        <f>#REF!+#REF!+#REF!+#REF!</f>
        <v>#REF!</v>
      </c>
      <c r="J15" s="1" t="e">
        <f>#REF!+#REF!+#REF!+#REF!</f>
        <v>#REF!</v>
      </c>
      <c r="K15" s="13" t="e">
        <f>#REF!+#REF!+#REF!+#REF!</f>
        <v>#REF!</v>
      </c>
      <c r="L15" s="13" t="e">
        <f>#REF!+#REF!+#REF!+#REF!</f>
        <v>#REF!</v>
      </c>
      <c r="M15" s="13"/>
      <c r="N15" s="1" t="e">
        <f>#REF!+#REF!+#REF!+#REF!</f>
        <v>#REF!</v>
      </c>
      <c r="O15" s="1" t="e">
        <f>#REF!+#REF!+#REF!+#REF!</f>
        <v>#REF!</v>
      </c>
      <c r="P15" s="1" t="e">
        <f>#REF!+#REF!+#REF!+#REF!</f>
        <v>#REF!</v>
      </c>
      <c r="Q15" s="1" t="e">
        <f>#REF!+#REF!+#REF!+#REF!</f>
        <v>#REF!</v>
      </c>
      <c r="R15" s="1" t="e">
        <f>#REF!+#REF!+#REF!+#REF!</f>
        <v>#REF!</v>
      </c>
      <c r="S15" s="1" t="e">
        <f>#REF!+#REF!+#REF!+#REF!</f>
        <v>#REF!</v>
      </c>
      <c r="T15" s="13" t="e">
        <f>#REF!+#REF!</f>
        <v>#REF!</v>
      </c>
      <c r="U15" s="13" t="e">
        <f>#REF!+#REF!</f>
        <v>#REF!</v>
      </c>
      <c r="V15" s="13" t="e">
        <f>#REF!+#REF!</f>
        <v>#REF!</v>
      </c>
      <c r="W15" s="23" t="e">
        <f>#REF!+#REF!+#REF!+#REF!</f>
        <v>#REF!</v>
      </c>
      <c r="X15" s="23" t="e">
        <f>#REF!+#REF!</f>
        <v>#REF!</v>
      </c>
      <c r="Y15" s="44" t="e">
        <f>#REF!+#REF!</f>
        <v>#REF!</v>
      </c>
      <c r="Z15" s="13" t="e">
        <f>#REF!+#REF!+#REF!+#REF!</f>
        <v>#REF!</v>
      </c>
      <c r="AA15" s="13" t="e">
        <f>#REF!+#REF!+#REF!+#REF!</f>
        <v>#REF!</v>
      </c>
      <c r="AB15" s="13" t="e">
        <f>#REF!+#REF!+#REF!+#REF!</f>
        <v>#REF!</v>
      </c>
      <c r="AC15" s="1" t="e">
        <f>#REF!+#REF!+#REF!+#REF!</f>
        <v>#REF!</v>
      </c>
      <c r="AD15" s="1" t="e">
        <f>#REF!+#REF!+#REF!+#REF!</f>
        <v>#REF!</v>
      </c>
      <c r="AE15" s="1" t="e">
        <f>#REF!+#REF!+#REF!+#REF!</f>
        <v>#REF!</v>
      </c>
      <c r="AF15" s="13" t="e">
        <f>#REF!+#REF!+#REF!+#REF!</f>
        <v>#REF!</v>
      </c>
      <c r="AG15" s="13" t="e">
        <f>#REF!+#REF!+#REF!+#REF!</f>
        <v>#REF!</v>
      </c>
      <c r="AH15" s="13" t="e">
        <f>#REF!+#REF!+#REF!+#REF!</f>
        <v>#REF!</v>
      </c>
      <c r="AI15" s="1" t="e">
        <f>#REF!+#REF!+#REF!+#REF!</f>
        <v>#REF!</v>
      </c>
      <c r="AJ15" s="1" t="e">
        <f>#REF!+#REF!+#REF!+#REF!</f>
        <v>#REF!</v>
      </c>
      <c r="AK15" s="1" t="e">
        <f>#REF!+#REF!+#REF!+#REF!</f>
        <v>#REF!</v>
      </c>
      <c r="AL15" s="1" t="e">
        <f>#REF!+#REF!+#REF!+#REF!</f>
        <v>#REF!</v>
      </c>
      <c r="AM15" s="1" t="e">
        <f>#REF!+#REF!+#REF!+#REF!</f>
        <v>#REF!</v>
      </c>
      <c r="AN15" s="1" t="e">
        <f>#REF!+#REF!+#REF!+#REF!</f>
        <v>#REF!</v>
      </c>
      <c r="AO15" s="1" t="e">
        <f>#REF!+#REF!+#REF!+#REF!</f>
        <v>#REF!</v>
      </c>
      <c r="AP15" s="1" t="e">
        <f>#REF!+#REF!+#REF!+#REF!</f>
        <v>#REF!</v>
      </c>
      <c r="AQ15" s="1" t="e">
        <f>#REF!+#REF!+#REF!+#REF!</f>
        <v>#REF!</v>
      </c>
      <c r="AR15" s="13">
        <f>AS15+AT15</f>
        <v>15303.16</v>
      </c>
      <c r="AS15" s="13">
        <v>7651.58</v>
      </c>
      <c r="AT15" s="13">
        <v>7651.58</v>
      </c>
      <c r="AU15" s="13" t="e">
        <f>#REF!+#REF!+#REF!+#REF!</f>
        <v>#REF!</v>
      </c>
      <c r="AV15" s="13" t="e">
        <f>#REF!+#REF!+#REF!+#REF!</f>
        <v>#REF!</v>
      </c>
      <c r="AW15" s="13" t="e">
        <f>#REF!+#REF!+#REF!+#REF!</f>
        <v>#REF!</v>
      </c>
      <c r="AX15" s="1" t="e">
        <f>#REF!+#REF!+#REF!+#REF!</f>
        <v>#REF!</v>
      </c>
      <c r="AY15" s="1" t="e">
        <f>#REF!+#REF!+#REF!+#REF!</f>
        <v>#REF!</v>
      </c>
      <c r="AZ15" s="1" t="e">
        <f>#REF!+#REF!+#REF!+#REF!</f>
        <v>#REF!</v>
      </c>
      <c r="BA15" s="10" t="e">
        <f>#REF!+#REF!+#REF!+#REF!</f>
        <v>#REF!</v>
      </c>
      <c r="BB15" s="10" t="e">
        <f>#REF!+#REF!+#REF!+#REF!</f>
        <v>#REF!</v>
      </c>
      <c r="BC15" s="10" t="e">
        <f>#REF!+#REF!+#REF!+#REF!</f>
        <v>#REF!</v>
      </c>
      <c r="BD15" s="1" t="e">
        <f>#REF!+#REF!+#REF!+#REF!</f>
        <v>#REF!</v>
      </c>
      <c r="BE15" s="1" t="e">
        <f>#REF!+#REF!+#REF!+#REF!</f>
        <v>#REF!</v>
      </c>
      <c r="BF15" s="1" t="e">
        <f>#REF!+#REF!+#REF!+#REF!</f>
        <v>#REF!</v>
      </c>
      <c r="BG15" s="13" t="e">
        <f>#REF!+#REF!</f>
        <v>#REF!</v>
      </c>
      <c r="BH15" s="13" t="e">
        <f>#REF!+#REF!</f>
        <v>#REF!</v>
      </c>
      <c r="BI15" s="13" t="e">
        <f>#REF!+#REF!</f>
        <v>#REF!</v>
      </c>
      <c r="BJ15" s="1" t="e">
        <f>#REF!+#REF!</f>
        <v>#REF!</v>
      </c>
      <c r="BK15" s="1" t="e">
        <f>#REF!+#REF!</f>
        <v>#REF!</v>
      </c>
      <c r="BL15" s="1" t="e">
        <f>#REF!+#REF!</f>
        <v>#REF!</v>
      </c>
      <c r="BM15" s="52">
        <v>6800</v>
      </c>
      <c r="BN15" s="52">
        <v>3400</v>
      </c>
      <c r="BO15" s="52">
        <v>3400</v>
      </c>
    </row>
    <row r="16" spans="1:67" ht="12.75">
      <c r="A16" s="41" t="s">
        <v>35</v>
      </c>
      <c r="B16" s="29" t="e">
        <f>#REF!+#REF!</f>
        <v>#REF!</v>
      </c>
      <c r="C16" s="6" t="e">
        <f>#REF!+#REF!</f>
        <v>#REF!</v>
      </c>
      <c r="D16" s="6" t="e">
        <f>#REF!+#REF!</f>
        <v>#REF!</v>
      </c>
      <c r="E16" s="1" t="e">
        <f>#REF!+#REF!</f>
        <v>#REF!</v>
      </c>
      <c r="F16" s="1" t="e">
        <f>#REF!+#REF!</f>
        <v>#REF!</v>
      </c>
      <c r="G16" s="1" t="e">
        <f>#REF!+#REF!</f>
        <v>#REF!</v>
      </c>
      <c r="H16" s="1" t="e">
        <f>#REF!+#REF!</f>
        <v>#REF!</v>
      </c>
      <c r="I16" s="1"/>
      <c r="J16" s="1"/>
      <c r="K16" s="13" t="e">
        <f>#REF!+#REF!</f>
        <v>#REF!</v>
      </c>
      <c r="L16" s="13"/>
      <c r="M16" s="13"/>
      <c r="N16" s="1" t="e">
        <f>#REF!+#REF!</f>
        <v>#REF!</v>
      </c>
      <c r="O16" s="1"/>
      <c r="P16" s="1"/>
      <c r="Q16" s="1" t="e">
        <f>#REF!+#REF!</f>
        <v>#REF!</v>
      </c>
      <c r="R16" s="1" t="e">
        <f>#REF!+#REF!</f>
        <v>#REF!</v>
      </c>
      <c r="S16" s="1" t="e">
        <f>#REF!+#REF!</f>
        <v>#REF!</v>
      </c>
      <c r="T16" s="13" t="e">
        <f>#REF!+#REF!</f>
        <v>#REF!</v>
      </c>
      <c r="U16" s="13" t="e">
        <f>#REF!+#REF!</f>
        <v>#REF!</v>
      </c>
      <c r="V16" s="13" t="e">
        <f>#REF!+#REF!</f>
        <v>#REF!</v>
      </c>
      <c r="W16" s="23" t="e">
        <f>#REF!+#REF!</f>
        <v>#REF!</v>
      </c>
      <c r="X16" s="23"/>
      <c r="Y16" s="44"/>
      <c r="Z16" s="13" t="e">
        <f>#REF!+#REF!</f>
        <v>#REF!</v>
      </c>
      <c r="AA16" s="13" t="e">
        <f>#REF!+#REF!</f>
        <v>#REF!</v>
      </c>
      <c r="AB16" s="13" t="e">
        <f>#REF!+#REF!</f>
        <v>#REF!</v>
      </c>
      <c r="AC16" s="1" t="e">
        <f>#REF!+#REF!</f>
        <v>#REF!</v>
      </c>
      <c r="AD16" s="1" t="e">
        <f>#REF!+#REF!</f>
        <v>#REF!</v>
      </c>
      <c r="AE16" s="1" t="e">
        <f>#REF!+#REF!</f>
        <v>#REF!</v>
      </c>
      <c r="AF16" s="13" t="e">
        <f>#REF!+#REF!</f>
        <v>#REF!</v>
      </c>
      <c r="AG16" s="13"/>
      <c r="AH16" s="13"/>
      <c r="AI16" s="1" t="e">
        <f>#REF!+#REF!</f>
        <v>#REF!</v>
      </c>
      <c r="AJ16" s="1"/>
      <c r="AK16" s="1"/>
      <c r="AL16" s="1" t="e">
        <f>#REF!+#REF!</f>
        <v>#REF!</v>
      </c>
      <c r="AM16" s="1"/>
      <c r="AN16" s="1"/>
      <c r="AO16" s="1" t="e">
        <f>#REF!+#REF!</f>
        <v>#REF!</v>
      </c>
      <c r="AP16" s="1" t="e">
        <f>#REF!+#REF!</f>
        <v>#REF!</v>
      </c>
      <c r="AQ16" s="1" t="e">
        <f>#REF!+#REF!</f>
        <v>#REF!</v>
      </c>
      <c r="AR16" s="13" t="e">
        <f>#REF!+#REF!</f>
        <v>#REF!</v>
      </c>
      <c r="AS16" s="13" t="e">
        <f>#REF!+#REF!</f>
        <v>#REF!</v>
      </c>
      <c r="AT16" s="13" t="e">
        <f>#REF!+#REF!</f>
        <v>#REF!</v>
      </c>
      <c r="AU16" s="13" t="e">
        <f>#REF!+#REF!</f>
        <v>#REF!</v>
      </c>
      <c r="AV16" s="13" t="e">
        <f>#REF!+#REF!</f>
        <v>#REF!</v>
      </c>
      <c r="AW16" s="13" t="e">
        <f>#REF!+#REF!</f>
        <v>#REF!</v>
      </c>
      <c r="AX16" s="1" t="e">
        <f>#REF!+#REF!</f>
        <v>#REF!</v>
      </c>
      <c r="AY16" s="1"/>
      <c r="AZ16" s="1"/>
      <c r="BA16" s="10" t="e">
        <f>#REF!+#REF!</f>
        <v>#REF!</v>
      </c>
      <c r="BB16" s="10"/>
      <c r="BC16" s="10"/>
      <c r="BD16" s="1" t="e">
        <f>#REF!+#REF!</f>
        <v>#REF!</v>
      </c>
      <c r="BE16" s="1"/>
      <c r="BF16" s="1"/>
      <c r="BG16" s="13" t="e">
        <f>#REF!+#REF!</f>
        <v>#REF!</v>
      </c>
      <c r="BH16" s="13" t="e">
        <f>#REF!+#REF!</f>
        <v>#REF!</v>
      </c>
      <c r="BI16" s="13" t="e">
        <f>#REF!+#REF!</f>
        <v>#REF!</v>
      </c>
      <c r="BJ16" s="1" t="e">
        <f>#REF!+#REF!</f>
        <v>#REF!</v>
      </c>
      <c r="BK16" s="1"/>
      <c r="BL16" s="1"/>
      <c r="BM16" s="52">
        <v>4495</v>
      </c>
      <c r="BN16" s="52">
        <v>2247.5</v>
      </c>
      <c r="BO16" s="52">
        <v>2247.5</v>
      </c>
    </row>
    <row r="17" spans="1:67" ht="12" customHeight="1">
      <c r="A17" s="41" t="s">
        <v>36</v>
      </c>
      <c r="B17" s="29" t="e">
        <f>#REF!+#REF!</f>
        <v>#REF!</v>
      </c>
      <c r="C17" s="6" t="e">
        <f>#REF!+#REF!</f>
        <v>#REF!</v>
      </c>
      <c r="D17" s="6" t="e">
        <f>#REF!+#REF!</f>
        <v>#REF!</v>
      </c>
      <c r="E17" s="1" t="e">
        <f>#REF!+#REF!</f>
        <v>#REF!</v>
      </c>
      <c r="F17" s="1" t="e">
        <f>#REF!+#REF!</f>
        <v>#REF!</v>
      </c>
      <c r="G17" s="1" t="e">
        <f>#REF!+#REF!</f>
        <v>#REF!</v>
      </c>
      <c r="H17" s="1" t="e">
        <f>#REF!+#REF!</f>
        <v>#REF!</v>
      </c>
      <c r="I17" s="1"/>
      <c r="J17" s="1"/>
      <c r="K17" s="16" t="e">
        <f>#REF!+#REF!</f>
        <v>#REF!</v>
      </c>
      <c r="L17" s="13" t="e">
        <f>#REF!+#REF!</f>
        <v>#REF!</v>
      </c>
      <c r="M17" s="13" t="e">
        <f>#REF!+#REF!</f>
        <v>#REF!</v>
      </c>
      <c r="N17" s="1" t="e">
        <f>#REF!+#REF!</f>
        <v>#REF!</v>
      </c>
      <c r="O17" s="1" t="e">
        <f>#REF!+#REF!</f>
        <v>#REF!</v>
      </c>
      <c r="P17" s="1" t="e">
        <f>#REF!+#REF!</f>
        <v>#REF!</v>
      </c>
      <c r="Q17" s="1" t="e">
        <f>#REF!+#REF!</f>
        <v>#REF!</v>
      </c>
      <c r="R17" s="1" t="e">
        <f>#REF!+#REF!</f>
        <v>#REF!</v>
      </c>
      <c r="S17" s="1" t="e">
        <f>#REF!+#REF!</f>
        <v>#REF!</v>
      </c>
      <c r="T17" s="13" t="e">
        <f>#REF!+#REF!</f>
        <v>#REF!</v>
      </c>
      <c r="U17" s="13" t="e">
        <f>#REF!+#REF!</f>
        <v>#REF!</v>
      </c>
      <c r="V17" s="13" t="e">
        <f>#REF!+#REF!</f>
        <v>#REF!</v>
      </c>
      <c r="W17" s="23" t="e">
        <f>#REF!+#REF!</f>
        <v>#REF!</v>
      </c>
      <c r="X17" s="23"/>
      <c r="Y17" s="44"/>
      <c r="Z17" s="13" t="e">
        <f>#REF!+#REF!</f>
        <v>#REF!</v>
      </c>
      <c r="AA17" s="13"/>
      <c r="AB17" s="13"/>
      <c r="AC17" s="1" t="e">
        <f>#REF!+#REF!</f>
        <v>#REF!</v>
      </c>
      <c r="AD17" s="1" t="e">
        <f>#REF!+#REF!</f>
        <v>#REF!</v>
      </c>
      <c r="AE17" s="1" t="e">
        <f>#REF!+#REF!</f>
        <v>#REF!</v>
      </c>
      <c r="AF17" s="13" t="e">
        <f>#REF!+#REF!</f>
        <v>#REF!</v>
      </c>
      <c r="AG17" s="13"/>
      <c r="AH17" s="13"/>
      <c r="AI17" s="1" t="e">
        <f>#REF!+#REF!</f>
        <v>#REF!</v>
      </c>
      <c r="AJ17" s="1"/>
      <c r="AK17" s="1"/>
      <c r="AL17" s="1" t="e">
        <f>#REF!+#REF!</f>
        <v>#REF!</v>
      </c>
      <c r="AM17" s="1"/>
      <c r="AN17" s="1"/>
      <c r="AO17" s="1" t="e">
        <f>#REF!+#REF!</f>
        <v>#REF!</v>
      </c>
      <c r="AP17" s="1"/>
      <c r="AQ17" s="1"/>
      <c r="AR17" s="13" t="e">
        <f>#REF!+#REF!</f>
        <v>#REF!</v>
      </c>
      <c r="AS17" s="13" t="e">
        <f>#REF!+#REF!</f>
        <v>#REF!</v>
      </c>
      <c r="AT17" s="13" t="e">
        <f>#REF!+#REF!</f>
        <v>#REF!</v>
      </c>
      <c r="AU17" s="13" t="e">
        <f>#REF!+#REF!</f>
        <v>#REF!</v>
      </c>
      <c r="AV17" s="13"/>
      <c r="AW17" s="13"/>
      <c r="AX17" s="1" t="e">
        <f>#REF!+#REF!</f>
        <v>#REF!</v>
      </c>
      <c r="AY17" s="1"/>
      <c r="AZ17" s="1"/>
      <c r="BA17" s="10" t="e">
        <f>#REF!+#REF!</f>
        <v>#REF!</v>
      </c>
      <c r="BB17" s="10"/>
      <c r="BC17" s="10"/>
      <c r="BD17" s="1" t="e">
        <f>#REF!+#REF!</f>
        <v>#REF!</v>
      </c>
      <c r="BE17" s="1"/>
      <c r="BF17" s="1"/>
      <c r="BG17" s="13" t="e">
        <f>#REF!+#REF!</f>
        <v>#REF!</v>
      </c>
      <c r="BH17" s="13" t="e">
        <f>#REF!+#REF!</f>
        <v>#REF!</v>
      </c>
      <c r="BI17" s="13" t="e">
        <f>#REF!+#REF!</f>
        <v>#REF!</v>
      </c>
      <c r="BJ17" s="1" t="e">
        <f>#REF!+#REF!</f>
        <v>#REF!</v>
      </c>
      <c r="BK17" s="1"/>
      <c r="BL17" s="1"/>
      <c r="BM17" s="52">
        <v>240</v>
      </c>
      <c r="BN17" s="52">
        <v>120</v>
      </c>
      <c r="BO17" s="52">
        <v>120</v>
      </c>
    </row>
    <row r="18" spans="1:67" ht="12.75">
      <c r="A18" s="41" t="s">
        <v>37</v>
      </c>
      <c r="B18" s="29" t="e">
        <f>#REF!+#REF!+#REF!</f>
        <v>#REF!</v>
      </c>
      <c r="C18" s="6" t="e">
        <f>#REF!+#REF!+#REF!</f>
        <v>#REF!</v>
      </c>
      <c r="D18" s="6" t="e">
        <f>#REF!+#REF!+#REF!</f>
        <v>#REF!</v>
      </c>
      <c r="E18" s="1" t="e">
        <f>#REF!+#REF!+#REF!</f>
        <v>#REF!</v>
      </c>
      <c r="F18" s="1" t="e">
        <f>#REF!+#REF!+#REF!</f>
        <v>#REF!</v>
      </c>
      <c r="G18" s="1" t="e">
        <f>#REF!+#REF!+#REF!</f>
        <v>#REF!</v>
      </c>
      <c r="H18" s="1" t="e">
        <f>#REF!+#REF!+#REF!</f>
        <v>#REF!</v>
      </c>
      <c r="I18" s="1"/>
      <c r="J18" s="1">
        <v>1271.19</v>
      </c>
      <c r="K18" s="13" t="e">
        <f>#REF!+#REF!+#REF!</f>
        <v>#REF!</v>
      </c>
      <c r="L18" s="13" t="e">
        <f>#REF!+#REF!</f>
        <v>#REF!</v>
      </c>
      <c r="M18" s="13"/>
      <c r="N18" s="1" t="e">
        <f>#REF!+#REF!+#REF!</f>
        <v>#REF!</v>
      </c>
      <c r="O18" s="1" t="e">
        <f>#REF!+#REF!+#REF!</f>
        <v>#REF!</v>
      </c>
      <c r="P18" s="1" t="e">
        <f>#REF!+#REF!+#REF!</f>
        <v>#REF!</v>
      </c>
      <c r="Q18" s="1" t="e">
        <f>#REF!+#REF!+#REF!</f>
        <v>#REF!</v>
      </c>
      <c r="R18" s="1"/>
      <c r="S18" s="1" t="e">
        <f>#REF!</f>
        <v>#REF!</v>
      </c>
      <c r="T18" s="13" t="e">
        <f>#REF!+#REF!+#REF!</f>
        <v>#REF!</v>
      </c>
      <c r="U18" s="13" t="e">
        <f>#REF!+#REF!+#REF!</f>
        <v>#REF!</v>
      </c>
      <c r="V18" s="13" t="e">
        <f>#REF!+#REF!+#REF!</f>
        <v>#REF!</v>
      </c>
      <c r="W18" s="23" t="e">
        <f>#REF!+#REF!+#REF!</f>
        <v>#REF!</v>
      </c>
      <c r="X18" s="23" t="e">
        <f>#REF!+#REF!+#REF!</f>
        <v>#REF!</v>
      </c>
      <c r="Y18" s="44" t="e">
        <f>#REF!+#REF!+#REF!</f>
        <v>#REF!</v>
      </c>
      <c r="Z18" s="13" t="e">
        <f>#REF!+#REF!+#REF!</f>
        <v>#REF!</v>
      </c>
      <c r="AA18" s="13" t="e">
        <f>#REF!+#REF!+#REF!</f>
        <v>#REF!</v>
      </c>
      <c r="AB18" s="13" t="e">
        <f>#REF!+#REF!+#REF!</f>
        <v>#REF!</v>
      </c>
      <c r="AC18" s="1" t="e">
        <f>#REF!+#REF!+#REF!</f>
        <v>#REF!</v>
      </c>
      <c r="AD18" s="1" t="e">
        <f>#REF!+#REF!+#REF!</f>
        <v>#REF!</v>
      </c>
      <c r="AE18" s="1" t="e">
        <f>#REF!+#REF!+#REF!</f>
        <v>#REF!</v>
      </c>
      <c r="AF18" s="13" t="e">
        <f>#REF!+#REF!+#REF!</f>
        <v>#REF!</v>
      </c>
      <c r="AG18" s="13" t="e">
        <f>#REF!+#REF!+#REF!</f>
        <v>#REF!</v>
      </c>
      <c r="AH18" s="13" t="e">
        <f>#REF!+#REF!+#REF!</f>
        <v>#REF!</v>
      </c>
      <c r="AI18" s="1" t="e">
        <f>#REF!+#REF!+#REF!</f>
        <v>#REF!</v>
      </c>
      <c r="AJ18" s="1" t="e">
        <f>#REF!+#REF!+#REF!</f>
        <v>#REF!</v>
      </c>
      <c r="AK18" s="1" t="e">
        <f>#REF!+#REF!+#REF!</f>
        <v>#REF!</v>
      </c>
      <c r="AL18" s="1" t="e">
        <f>#REF!+#REF!+#REF!</f>
        <v>#REF!</v>
      </c>
      <c r="AM18" s="1" t="e">
        <f>#REF!+#REF!+#REF!</f>
        <v>#REF!</v>
      </c>
      <c r="AN18" s="1" t="e">
        <f>#REF!+#REF!+#REF!</f>
        <v>#REF!</v>
      </c>
      <c r="AO18" s="1" t="e">
        <f>#REF!+#REF!+#REF!</f>
        <v>#REF!</v>
      </c>
      <c r="AP18" s="1" t="e">
        <f>#REF!+#REF!+#REF!</f>
        <v>#REF!</v>
      </c>
      <c r="AQ18" s="1" t="e">
        <f>#REF!+#REF!+#REF!</f>
        <v>#REF!</v>
      </c>
      <c r="AR18" s="13" t="e">
        <f>#REF!+#REF!+#REF!</f>
        <v>#REF!</v>
      </c>
      <c r="AS18" s="13" t="e">
        <f>#REF!+#REF!+#REF!</f>
        <v>#REF!</v>
      </c>
      <c r="AT18" s="13" t="e">
        <f>#REF!+#REF!+#REF!</f>
        <v>#REF!</v>
      </c>
      <c r="AU18" s="13" t="e">
        <f>#REF!+#REF!+#REF!</f>
        <v>#REF!</v>
      </c>
      <c r="AV18" s="13" t="e">
        <f>#REF!+#REF!+#REF!</f>
        <v>#REF!</v>
      </c>
      <c r="AW18" s="13" t="e">
        <f>#REF!+#REF!+#REF!</f>
        <v>#REF!</v>
      </c>
      <c r="AX18" s="1" t="e">
        <f>#REF!+#REF!+#REF!</f>
        <v>#REF!</v>
      </c>
      <c r="AY18" s="1" t="e">
        <f>#REF!+#REF!+#REF!</f>
        <v>#REF!</v>
      </c>
      <c r="AZ18" s="1" t="e">
        <f>#REF!+#REF!+#REF!</f>
        <v>#REF!</v>
      </c>
      <c r="BA18" s="10" t="e">
        <f>#REF!+#REF!+#REF!</f>
        <v>#REF!</v>
      </c>
      <c r="BB18" s="10" t="e">
        <f>#REF!+#REF!+#REF!</f>
        <v>#REF!</v>
      </c>
      <c r="BC18" s="10" t="e">
        <f>#REF!+#REF!+#REF!</f>
        <v>#REF!</v>
      </c>
      <c r="BD18" s="1" t="e">
        <f>#REF!+#REF!+#REF!</f>
        <v>#REF!</v>
      </c>
      <c r="BE18" s="1" t="e">
        <f>#REF!+#REF!+#REF!</f>
        <v>#REF!</v>
      </c>
      <c r="BF18" s="1" t="e">
        <f>#REF!+#REF!+#REF!</f>
        <v>#REF!</v>
      </c>
      <c r="BG18" s="13" t="e">
        <f>#REF!+#REF!+#REF!</f>
        <v>#REF!</v>
      </c>
      <c r="BH18" s="13" t="e">
        <f>#REF!+#REF!+#REF!</f>
        <v>#REF!</v>
      </c>
      <c r="BI18" s="13" t="e">
        <f>#REF!+#REF!+#REF!</f>
        <v>#REF!</v>
      </c>
      <c r="BJ18" s="1" t="e">
        <f>#REF!+#REF!+#REF!</f>
        <v>#REF!</v>
      </c>
      <c r="BK18" s="1" t="e">
        <f>#REF!+#REF!+#REF!</f>
        <v>#REF!</v>
      </c>
      <c r="BL18" s="1" t="e">
        <f>#REF!+#REF!+#REF!</f>
        <v>#REF!</v>
      </c>
      <c r="BM18" s="52">
        <v>1271.19</v>
      </c>
      <c r="BN18" s="52">
        <v>635.59</v>
      </c>
      <c r="BO18" s="52">
        <v>635.6</v>
      </c>
    </row>
    <row r="19" spans="1:67" ht="11.25" customHeight="1">
      <c r="A19" s="21" t="s">
        <v>38</v>
      </c>
      <c r="B19" s="29" t="e">
        <f>#REF!+#REF!</f>
        <v>#REF!</v>
      </c>
      <c r="C19" s="6" t="e">
        <f>#REF!+#REF!</f>
        <v>#REF!</v>
      </c>
      <c r="D19" s="6" t="e">
        <f>#REF!+#REF!</f>
        <v>#REF!</v>
      </c>
      <c r="E19" s="1" t="e">
        <f>#REF!+#REF!</f>
        <v>#REF!</v>
      </c>
      <c r="F19" s="1" t="e">
        <f>#REF!+#REF!</f>
        <v>#REF!</v>
      </c>
      <c r="G19" s="1" t="e">
        <f>#REF!+#REF!</f>
        <v>#REF!</v>
      </c>
      <c r="H19" s="1" t="e">
        <f>#REF!+#REF!</f>
        <v>#REF!</v>
      </c>
      <c r="I19" s="1" t="e">
        <f>#REF!+#REF!</f>
        <v>#REF!</v>
      </c>
      <c r="J19" s="1" t="e">
        <f>#REF!+#REF!</f>
        <v>#REF!</v>
      </c>
      <c r="K19" s="13" t="e">
        <f>#REF!+#REF!</f>
        <v>#REF!</v>
      </c>
      <c r="L19" s="13" t="e">
        <f>#REF!+#REF!</f>
        <v>#REF!</v>
      </c>
      <c r="M19" s="13" t="e">
        <f>#REF!+#REF!</f>
        <v>#REF!</v>
      </c>
      <c r="N19" s="1" t="e">
        <f>#REF!+#REF!</f>
        <v>#REF!</v>
      </c>
      <c r="O19" s="1" t="e">
        <f>#REF!+#REF!</f>
        <v>#REF!</v>
      </c>
      <c r="P19" s="1" t="e">
        <f>#REF!+#REF!</f>
        <v>#REF!</v>
      </c>
      <c r="Q19" s="1" t="e">
        <f>#REF!+#REF!</f>
        <v>#REF!</v>
      </c>
      <c r="R19" s="1" t="e">
        <f>#REF!+#REF!</f>
        <v>#REF!</v>
      </c>
      <c r="S19" s="1" t="e">
        <f>#REF!+#REF!</f>
        <v>#REF!</v>
      </c>
      <c r="T19" s="13" t="e">
        <f>#REF!+#REF!</f>
        <v>#REF!</v>
      </c>
      <c r="U19" s="13" t="e">
        <f>#REF!+#REF!</f>
        <v>#REF!</v>
      </c>
      <c r="V19" s="13" t="e">
        <f>#REF!+#REF!</f>
        <v>#REF!</v>
      </c>
      <c r="W19" s="23" t="e">
        <f>#REF!+#REF!</f>
        <v>#REF!</v>
      </c>
      <c r="X19" s="23" t="e">
        <f>#REF!+#REF!</f>
        <v>#REF!</v>
      </c>
      <c r="Y19" s="44" t="e">
        <f>#REF!+#REF!</f>
        <v>#REF!</v>
      </c>
      <c r="Z19" s="13" t="e">
        <f>#REF!+#REF!</f>
        <v>#REF!</v>
      </c>
      <c r="AA19" s="13" t="e">
        <f>#REF!+#REF!</f>
        <v>#REF!</v>
      </c>
      <c r="AB19" s="13" t="e">
        <f>#REF!+#REF!</f>
        <v>#REF!</v>
      </c>
      <c r="AC19" s="1" t="e">
        <f>#REF!+#REF!</f>
        <v>#REF!</v>
      </c>
      <c r="AD19" s="1" t="e">
        <f>#REF!+#REF!</f>
        <v>#REF!</v>
      </c>
      <c r="AE19" s="1" t="e">
        <f>#REF!+#REF!</f>
        <v>#REF!</v>
      </c>
      <c r="AF19" s="13" t="e">
        <f>#REF!+#REF!</f>
        <v>#REF!</v>
      </c>
      <c r="AG19" s="13" t="e">
        <f>#REF!+#REF!</f>
        <v>#REF!</v>
      </c>
      <c r="AH19" s="13" t="e">
        <f>#REF!+#REF!</f>
        <v>#REF!</v>
      </c>
      <c r="AI19" s="1" t="e">
        <f>#REF!+#REF!</f>
        <v>#REF!</v>
      </c>
      <c r="AJ19" s="1" t="e">
        <f>#REF!+#REF!</f>
        <v>#REF!</v>
      </c>
      <c r="AK19" s="1" t="e">
        <f>#REF!+#REF!</f>
        <v>#REF!</v>
      </c>
      <c r="AL19" s="1" t="e">
        <f>#REF!+#REF!</f>
        <v>#REF!</v>
      </c>
      <c r="AM19" s="1" t="e">
        <f>#REF!+#REF!</f>
        <v>#REF!</v>
      </c>
      <c r="AN19" s="1" t="e">
        <f>#REF!+#REF!</f>
        <v>#REF!</v>
      </c>
      <c r="AO19" s="1" t="e">
        <f>#REF!+#REF!</f>
        <v>#REF!</v>
      </c>
      <c r="AP19" s="1" t="e">
        <f>#REF!+#REF!</f>
        <v>#REF!</v>
      </c>
      <c r="AQ19" s="1" t="e">
        <f>#REF!+#REF!</f>
        <v>#REF!</v>
      </c>
      <c r="AR19" s="13" t="e">
        <f>#REF!+#REF!</f>
        <v>#REF!</v>
      </c>
      <c r="AS19" s="13" t="e">
        <f>#REF!+#REF!</f>
        <v>#REF!</v>
      </c>
      <c r="AT19" s="13" t="e">
        <f>#REF!+#REF!</f>
        <v>#REF!</v>
      </c>
      <c r="AU19" s="13" t="e">
        <f>#REF!+#REF!</f>
        <v>#REF!</v>
      </c>
      <c r="AV19" s="13" t="e">
        <f>#REF!+#REF!</f>
        <v>#REF!</v>
      </c>
      <c r="AW19" s="13" t="e">
        <f>#REF!+#REF!</f>
        <v>#REF!</v>
      </c>
      <c r="AX19" s="1" t="e">
        <f>#REF!+#REF!</f>
        <v>#REF!</v>
      </c>
      <c r="AY19" s="1" t="e">
        <f>#REF!+#REF!</f>
        <v>#REF!</v>
      </c>
      <c r="AZ19" s="1" t="e">
        <f>#REF!+#REF!</f>
        <v>#REF!</v>
      </c>
      <c r="BA19" s="10" t="e">
        <f>#REF!+#REF!</f>
        <v>#REF!</v>
      </c>
      <c r="BB19" s="10" t="e">
        <f>#REF!+#REF!</f>
        <v>#REF!</v>
      </c>
      <c r="BC19" s="10" t="e">
        <f>#REF!+#REF!</f>
        <v>#REF!</v>
      </c>
      <c r="BD19" s="1" t="e">
        <f>#REF!+#REF!</f>
        <v>#REF!</v>
      </c>
      <c r="BE19" s="1" t="e">
        <f>#REF!+#REF!</f>
        <v>#REF!</v>
      </c>
      <c r="BF19" s="1" t="e">
        <f>#REF!+#REF!</f>
        <v>#REF!</v>
      </c>
      <c r="BG19" s="13" t="e">
        <f>#REF!+#REF!</f>
        <v>#REF!</v>
      </c>
      <c r="BH19" s="13" t="e">
        <f>#REF!+#REF!</f>
        <v>#REF!</v>
      </c>
      <c r="BI19" s="13" t="e">
        <f>#REF!+#REF!</f>
        <v>#REF!</v>
      </c>
      <c r="BJ19" s="1" t="e">
        <f>#REF!+#REF!</f>
        <v>#REF!</v>
      </c>
      <c r="BK19" s="1" t="e">
        <f>#REF!+#REF!</f>
        <v>#REF!</v>
      </c>
      <c r="BL19" s="1" t="e">
        <f>#REF!+#REF!</f>
        <v>#REF!</v>
      </c>
      <c r="BM19" s="52">
        <v>12373.320476744466</v>
      </c>
      <c r="BN19" s="52">
        <v>5902.909590503982</v>
      </c>
      <c r="BO19" s="52">
        <v>6470.410886240484</v>
      </c>
    </row>
    <row r="20" spans="1:67" s="1" customFormat="1" ht="25.5">
      <c r="A20" s="22" t="s">
        <v>39</v>
      </c>
      <c r="B20" s="29" t="e">
        <f>B21+B25</f>
        <v>#REF!</v>
      </c>
      <c r="C20" s="6" t="e">
        <f>C21+C25</f>
        <v>#REF!</v>
      </c>
      <c r="D20" s="6" t="e">
        <f>D21+D25</f>
        <v>#REF!</v>
      </c>
      <c r="E20" s="1" t="e">
        <f>E21+E25</f>
        <v>#REF!</v>
      </c>
      <c r="F20" s="1" t="e">
        <f>F21+F25</f>
        <v>#REF!</v>
      </c>
      <c r="G20" s="1" t="e">
        <f>G21+G25</f>
        <v>#REF!</v>
      </c>
      <c r="H20" s="1" t="e">
        <f>H21+H25</f>
        <v>#REF!</v>
      </c>
      <c r="I20" s="1" t="e">
        <f>I21+I25</f>
        <v>#REF!</v>
      </c>
      <c r="J20" s="1" t="e">
        <f>J21+J25</f>
        <v>#REF!</v>
      </c>
      <c r="K20" s="13" t="e">
        <f>K21+K25</f>
        <v>#REF!</v>
      </c>
      <c r="L20" s="13" t="e">
        <f>L21+L25</f>
        <v>#REF!</v>
      </c>
      <c r="M20" s="13" t="e">
        <f>M21+M25</f>
        <v>#REF!</v>
      </c>
      <c r="N20" s="1" t="e">
        <f>N21+N25</f>
        <v>#REF!</v>
      </c>
      <c r="O20" s="1" t="e">
        <f>O21+O25</f>
        <v>#REF!</v>
      </c>
      <c r="P20" s="1" t="e">
        <f>P21+P25</f>
        <v>#REF!</v>
      </c>
      <c r="Q20" s="1" t="e">
        <f>Q21+Q25</f>
        <v>#REF!</v>
      </c>
      <c r="R20" s="1" t="e">
        <f>R21+R25</f>
        <v>#REF!</v>
      </c>
      <c r="S20" s="1" t="e">
        <f>S21+S25</f>
        <v>#REF!</v>
      </c>
      <c r="T20" s="13" t="e">
        <f>T21+T25</f>
        <v>#REF!</v>
      </c>
      <c r="U20" s="13" t="e">
        <f>U21+U25</f>
        <v>#REF!</v>
      </c>
      <c r="V20" s="13" t="e">
        <f>V21+V25</f>
        <v>#REF!</v>
      </c>
      <c r="W20" s="23" t="e">
        <f>W21+W25</f>
        <v>#REF!</v>
      </c>
      <c r="X20" s="23" t="e">
        <f>X21+X25</f>
        <v>#REF!</v>
      </c>
      <c r="Y20" s="44" t="e">
        <f>Y21+Y25</f>
        <v>#REF!</v>
      </c>
      <c r="Z20" s="13" t="e">
        <f>Z21+Z25</f>
        <v>#REF!</v>
      </c>
      <c r="AA20" s="13" t="e">
        <f>AA21+AA25</f>
        <v>#REF!</v>
      </c>
      <c r="AB20" s="13" t="e">
        <f>AB21+AB25</f>
        <v>#REF!</v>
      </c>
      <c r="AC20" s="1" t="e">
        <f>AC21+AC25</f>
        <v>#REF!</v>
      </c>
      <c r="AD20" s="1" t="e">
        <f>AD21+AD25</f>
        <v>#REF!</v>
      </c>
      <c r="AE20" s="1" t="e">
        <f>AE21+AE25</f>
        <v>#REF!</v>
      </c>
      <c r="AF20" s="13" t="e">
        <f>AF21+AF25</f>
        <v>#REF!</v>
      </c>
      <c r="AG20" s="13" t="e">
        <f>AG21+AG25</f>
        <v>#REF!</v>
      </c>
      <c r="AH20" s="13" t="e">
        <f>AH21+AH25</f>
        <v>#REF!</v>
      </c>
      <c r="AI20" s="1" t="e">
        <f>AI21+AI25</f>
        <v>#REF!</v>
      </c>
      <c r="AJ20" s="1" t="e">
        <f>AJ21+AJ25</f>
        <v>#REF!</v>
      </c>
      <c r="AK20" s="1" t="e">
        <f>AK21+AK25</f>
        <v>#REF!</v>
      </c>
      <c r="AL20" s="1" t="e">
        <f>AL21+AL25</f>
        <v>#REF!</v>
      </c>
      <c r="AM20" s="1" t="e">
        <f>AM21+AM25</f>
        <v>#REF!</v>
      </c>
      <c r="AN20" s="1" t="e">
        <f>AN21+AN25</f>
        <v>#REF!</v>
      </c>
      <c r="AO20" s="1" t="e">
        <f>AO21+AO25</f>
        <v>#REF!</v>
      </c>
      <c r="AP20" s="1" t="e">
        <f>AP21+AP25</f>
        <v>#REF!</v>
      </c>
      <c r="AQ20" s="1" t="e">
        <f>AQ21+AQ25</f>
        <v>#REF!</v>
      </c>
      <c r="AR20" s="13" t="e">
        <f>AR21+AR25</f>
        <v>#REF!</v>
      </c>
      <c r="AS20" s="13" t="e">
        <f>AS21+AS25</f>
        <v>#REF!</v>
      </c>
      <c r="AT20" s="13" t="e">
        <f>AT21+AT25</f>
        <v>#REF!</v>
      </c>
      <c r="AU20" s="13" t="e">
        <f>AU21+AU25</f>
        <v>#REF!</v>
      </c>
      <c r="AV20" s="13" t="e">
        <f>AV21+AV25</f>
        <v>#REF!</v>
      </c>
      <c r="AW20" s="13" t="e">
        <f>AW21+AW25</f>
        <v>#REF!</v>
      </c>
      <c r="AX20" s="1" t="e">
        <f>AX21+AX25</f>
        <v>#REF!</v>
      </c>
      <c r="AY20" s="1" t="e">
        <f>AY21+AY25</f>
        <v>#REF!</v>
      </c>
      <c r="AZ20" s="1" t="e">
        <f>AZ21+AZ25</f>
        <v>#REF!</v>
      </c>
      <c r="BA20" s="10" t="e">
        <f>BA21+BA25</f>
        <v>#REF!</v>
      </c>
      <c r="BB20" s="10" t="e">
        <f>BB21+BB25</f>
        <v>#REF!</v>
      </c>
      <c r="BC20" s="10" t="e">
        <f>BC21+BC25</f>
        <v>#REF!</v>
      </c>
      <c r="BD20" s="1" t="e">
        <f>BD21+BD25</f>
        <v>#REF!</v>
      </c>
      <c r="BE20" s="1" t="e">
        <f>BE21+BE25</f>
        <v>#REF!</v>
      </c>
      <c r="BF20" s="1" t="e">
        <f>BF21+BF25</f>
        <v>#REF!</v>
      </c>
      <c r="BG20" s="13" t="e">
        <f>BG21+BG25</f>
        <v>#REF!</v>
      </c>
      <c r="BH20" s="13" t="e">
        <f>BH21+BH25</f>
        <v>#REF!</v>
      </c>
      <c r="BI20" s="13" t="e">
        <f>BI21+BI25</f>
        <v>#REF!</v>
      </c>
      <c r="BJ20" s="1" t="e">
        <f>BJ21+BJ25</f>
        <v>#REF!</v>
      </c>
      <c r="BK20" s="1" t="e">
        <f>BK21+BK25</f>
        <v>#REF!</v>
      </c>
      <c r="BL20" s="1" t="e">
        <f>BL21+BL25</f>
        <v>#REF!</v>
      </c>
      <c r="BM20" s="52">
        <v>46615.83668654813</v>
      </c>
      <c r="BN20" s="52">
        <v>21990.184100261013</v>
      </c>
      <c r="BO20" s="52">
        <v>24625.652586287113</v>
      </c>
    </row>
    <row r="21" spans="1:67" s="1" customFormat="1" ht="12.75">
      <c r="A21" s="6" t="s">
        <v>40</v>
      </c>
      <c r="B21" s="29" t="e">
        <f>B22+B23+B24+#REF!+#REF!</f>
        <v>#REF!</v>
      </c>
      <c r="C21" s="6" t="e">
        <f>C22+C23+C24+#REF!+#REF!</f>
        <v>#REF!</v>
      </c>
      <c r="D21" s="6" t="e">
        <f>D22+D23+D24+#REF!+#REF!</f>
        <v>#REF!</v>
      </c>
      <c r="E21" s="1" t="e">
        <f>F21+G21</f>
        <v>#REF!</v>
      </c>
      <c r="F21" s="1" t="e">
        <f>F22+F23+F24+#REF!+#REF!</f>
        <v>#REF!</v>
      </c>
      <c r="G21" s="1" t="e">
        <f>G22+G23+G24+#REF!+#REF!</f>
        <v>#REF!</v>
      </c>
      <c r="H21" s="1" t="e">
        <f>I21+J21</f>
        <v>#REF!</v>
      </c>
      <c r="I21" s="10" t="e">
        <f>I22+I23+I24+#REF!+#REF!</f>
        <v>#REF!</v>
      </c>
      <c r="J21" s="10" t="e">
        <f>J22+J23+J24+#REF!+#REF!</f>
        <v>#REF!</v>
      </c>
      <c r="K21" s="13" t="e">
        <f>K22+K23+K24+#REF!+#REF!</f>
        <v>#REF!</v>
      </c>
      <c r="L21" s="13" t="e">
        <f>L22+L23+L24+#REF!+#REF!</f>
        <v>#REF!</v>
      </c>
      <c r="M21" s="13" t="e">
        <f>M22+M23+M24+#REF!+#REF!</f>
        <v>#REF!</v>
      </c>
      <c r="N21" s="1" t="e">
        <f>N22+N23+N24+#REF!+#REF!</f>
        <v>#REF!</v>
      </c>
      <c r="O21" s="1" t="e">
        <f>O22+O23+O24+#REF!+#REF!</f>
        <v>#REF!</v>
      </c>
      <c r="P21" s="1" t="e">
        <f>P22+P23+P24+#REF!+#REF!</f>
        <v>#REF!</v>
      </c>
      <c r="Q21" s="1" t="e">
        <f>Q22+Q23+Q24+#REF!+#REF!</f>
        <v>#REF!</v>
      </c>
      <c r="R21" s="1" t="e">
        <f>R22+R23+R24+#REF!+#REF!</f>
        <v>#REF!</v>
      </c>
      <c r="S21" s="1" t="e">
        <f>S22+S23+S24+#REF!+#REF!</f>
        <v>#REF!</v>
      </c>
      <c r="T21" s="13" t="e">
        <f>T22+T23+T24+#REF!+#REF!</f>
        <v>#REF!</v>
      </c>
      <c r="U21" s="13" t="e">
        <f>U22+U23+U24+#REF!+#REF!</f>
        <v>#REF!</v>
      </c>
      <c r="V21" s="13" t="e">
        <f>V22+V23+V24+#REF!+#REF!</f>
        <v>#REF!</v>
      </c>
      <c r="W21" s="23" t="e">
        <f>X21+Y21</f>
        <v>#REF!</v>
      </c>
      <c r="X21" s="23" t="e">
        <f>X22+X23+X24+#REF!+#REF!</f>
        <v>#REF!</v>
      </c>
      <c r="Y21" s="44" t="e">
        <f>Y22+Y23+Y24+#REF!+#REF!</f>
        <v>#REF!</v>
      </c>
      <c r="Z21" s="13" t="e">
        <f>Z22+Z23+Z24+#REF!+#REF!</f>
        <v>#REF!</v>
      </c>
      <c r="AA21" s="13" t="e">
        <f>AA22+AA23+AA24+#REF!+#REF!</f>
        <v>#REF!</v>
      </c>
      <c r="AB21" s="13" t="e">
        <f>AB22+AB23+AB24+#REF!+#REF!</f>
        <v>#REF!</v>
      </c>
      <c r="AC21" s="1" t="e">
        <f>AC22+AC23+AC24+#REF!+#REF!</f>
        <v>#REF!</v>
      </c>
      <c r="AD21" s="1" t="e">
        <f>AD22+AD23+AD24+#REF!+#REF!</f>
        <v>#REF!</v>
      </c>
      <c r="AE21" s="1" t="e">
        <f>AE22+AE23+AE24+#REF!+#REF!</f>
        <v>#REF!</v>
      </c>
      <c r="AF21" s="13" t="e">
        <f>AF22+AF23+AF24+#REF!+#REF!</f>
        <v>#REF!</v>
      </c>
      <c r="AG21" s="13" t="e">
        <f>AG22+AG23+AG24+#REF!+#REF!</f>
        <v>#REF!</v>
      </c>
      <c r="AH21" s="13" t="e">
        <f>AH22+AH23+AH24+#REF!+#REF!</f>
        <v>#REF!</v>
      </c>
      <c r="AI21" s="1" t="e">
        <f>AI22+AI23+AI24+#REF!+#REF!</f>
        <v>#REF!</v>
      </c>
      <c r="AJ21" s="1" t="e">
        <f>AJ22+AJ23+AJ24+#REF!+#REF!</f>
        <v>#REF!</v>
      </c>
      <c r="AK21" s="1" t="e">
        <f>AK22+AK23+AK24+#REF!+#REF!</f>
        <v>#REF!</v>
      </c>
      <c r="AL21" s="1" t="e">
        <f>AM21+AN21</f>
        <v>#REF!</v>
      </c>
      <c r="AM21" s="1" t="e">
        <f>AM22+AM23+AM24+#REF!+#REF!</f>
        <v>#REF!</v>
      </c>
      <c r="AN21" s="1" t="e">
        <f>AN22+AN23+AN24+#REF!+#REF!</f>
        <v>#REF!</v>
      </c>
      <c r="AO21" s="1" t="e">
        <f>AO22+AO23+AO24+#REF!+#REF!</f>
        <v>#REF!</v>
      </c>
      <c r="AP21" s="1" t="e">
        <f>AP22+AP23+AP24+#REF!+#REF!</f>
        <v>#REF!</v>
      </c>
      <c r="AQ21" s="1" t="e">
        <f>AQ22+AQ23+AQ24+#REF!+#REF!</f>
        <v>#REF!</v>
      </c>
      <c r="AR21" s="13" t="e">
        <f>AR22+AR23+AR24+#REF!+#REF!</f>
        <v>#REF!</v>
      </c>
      <c r="AS21" s="13" t="e">
        <f>AS22+AS23+AS24+#REF!+#REF!</f>
        <v>#REF!</v>
      </c>
      <c r="AT21" s="13" t="e">
        <f>AT22+AT23+AT24+#REF!+#REF!</f>
        <v>#REF!</v>
      </c>
      <c r="AU21" s="13" t="e">
        <f>AU22+AU23+AU24+#REF!+#REF!</f>
        <v>#REF!</v>
      </c>
      <c r="AV21" s="13" t="e">
        <f>AV22+AV23+AV24+#REF!+#REF!</f>
        <v>#REF!</v>
      </c>
      <c r="AW21" s="13" t="e">
        <f>AW22+AW23+AW24+#REF!+#REF!</f>
        <v>#REF!</v>
      </c>
      <c r="AX21" s="1" t="e">
        <f>AX22+AX23+AX24+#REF!+#REF!</f>
        <v>#REF!</v>
      </c>
      <c r="AY21" s="1" t="e">
        <f>AY22+AY23+AY24+#REF!+#REF!</f>
        <v>#REF!</v>
      </c>
      <c r="AZ21" s="1" t="e">
        <f>AZ22+AZ23+AZ24+#REF!+#REF!</f>
        <v>#REF!</v>
      </c>
      <c r="BA21" s="10" t="e">
        <f>BA22+BA23+BA24+#REF!+#REF!</f>
        <v>#REF!</v>
      </c>
      <c r="BB21" s="10" t="e">
        <f>BB22+BB23+BB24+#REF!+#REF!</f>
        <v>#REF!</v>
      </c>
      <c r="BC21" s="10" t="e">
        <f>BC22+BC23+BC24+#REF!+#REF!</f>
        <v>#REF!</v>
      </c>
      <c r="BD21" s="1" t="e">
        <f>BD22+BD23+BD24+#REF!+#REF!</f>
        <v>#REF!</v>
      </c>
      <c r="BE21" s="1" t="e">
        <f>BE22+BE23+BE24+#REF!+#REF!</f>
        <v>#REF!</v>
      </c>
      <c r="BF21" s="1" t="e">
        <f>BF22+BF23+BF24+#REF!+#REF!</f>
        <v>#REF!</v>
      </c>
      <c r="BG21" s="13" t="e">
        <f>BG22+BG23+BG24+#REF!+#REF!</f>
        <v>#REF!</v>
      </c>
      <c r="BH21" s="13" t="e">
        <f>BH22+BH23+BH24+#REF!+#REF!</f>
        <v>#REF!</v>
      </c>
      <c r="BI21" s="13" t="e">
        <f>BI22+BI23+BI24+#REF!+#REF!</f>
        <v>#REF!</v>
      </c>
      <c r="BJ21" s="1" t="e">
        <f>BJ22+BJ23+BJ24+#REF!+#REF!</f>
        <v>#REF!</v>
      </c>
      <c r="BK21" s="1" t="e">
        <f>BK22+BK23+BK24+#REF!+#REF!</f>
        <v>#REF!</v>
      </c>
      <c r="BL21" s="1" t="e">
        <f>BL22+BL23+BL24+#REF!+#REF!</f>
        <v>#REF!</v>
      </c>
      <c r="BM21" s="52">
        <v>21856.968776</v>
      </c>
      <c r="BN21" s="52">
        <v>10200.247</v>
      </c>
      <c r="BO21" s="52">
        <v>11656.721776</v>
      </c>
    </row>
    <row r="22" spans="1:67" s="1" customFormat="1" ht="12.75">
      <c r="A22" s="42" t="s">
        <v>41</v>
      </c>
      <c r="B22" s="29" t="e">
        <f>#REF!*#REF!*#REF!/12*#REF!</f>
        <v>#REF!</v>
      </c>
      <c r="C22" s="6" t="e">
        <f>#REF!*#REF!*#REF!/12*6</f>
        <v>#REF!</v>
      </c>
      <c r="D22" s="6" t="e">
        <f>#REF!*#REF!*#REF!/12*6</f>
        <v>#REF!</v>
      </c>
      <c r="E22" s="1" t="e">
        <f>#REF!*#REF!*#REF!/12*#REF!</f>
        <v>#REF!</v>
      </c>
      <c r="F22" s="1" t="e">
        <f>#REF!*#REF!*#REF!/12*6</f>
        <v>#REF!</v>
      </c>
      <c r="G22" s="1" t="e">
        <f>#REF!*#REF!*#REF!/12*6</f>
        <v>#REF!</v>
      </c>
      <c r="H22" s="1" t="e">
        <f>#REF!*#REF!*#REF!/12*#REF!</f>
        <v>#REF!</v>
      </c>
      <c r="I22" s="1" t="e">
        <f>#REF!*#REF!*#REF!/12*6</f>
        <v>#REF!</v>
      </c>
      <c r="J22" s="1" t="e">
        <f>#REF!*#REF!*#REF!/12*6</f>
        <v>#REF!</v>
      </c>
      <c r="K22" s="13" t="e">
        <f>#REF!*#REF!*#REF!/12*#REF!</f>
        <v>#REF!</v>
      </c>
      <c r="L22" s="13" t="e">
        <f>#REF!*#REF!*#REF!/12*6</f>
        <v>#REF!</v>
      </c>
      <c r="M22" s="13" t="e">
        <f>#REF!*#REF!*#REF!/12*6</f>
        <v>#REF!</v>
      </c>
      <c r="N22" s="1" t="e">
        <f>#REF!*#REF!*#REF!/12*#REF!</f>
        <v>#REF!</v>
      </c>
      <c r="O22" s="1" t="e">
        <f>#REF!*#REF!*#REF!/12*6</f>
        <v>#REF!</v>
      </c>
      <c r="P22" s="1" t="e">
        <f>#REF!*#REF!*#REF!/12*6</f>
        <v>#REF!</v>
      </c>
      <c r="Q22" s="1" t="e">
        <f>#REF!*#REF!*#REF!/12*#REF!</f>
        <v>#REF!</v>
      </c>
      <c r="R22" s="1" t="e">
        <f>#REF!*#REF!*#REF!/12*6</f>
        <v>#REF!</v>
      </c>
      <c r="S22" s="1" t="e">
        <f>#REF!*#REF!*#REF!/12*6</f>
        <v>#REF!</v>
      </c>
      <c r="T22" s="13" t="e">
        <f>#REF!*#REF!*#REF!/12*#REF!</f>
        <v>#REF!</v>
      </c>
      <c r="U22" s="13" t="e">
        <f>#REF!*#REF!*#REF!/12*6</f>
        <v>#REF!</v>
      </c>
      <c r="V22" s="13" t="e">
        <f>#REF!*#REF!*#REF!/12*6</f>
        <v>#REF!</v>
      </c>
      <c r="W22" s="23" t="e">
        <f>#REF!*#REF!*#REF!/12*#REF!</f>
        <v>#REF!</v>
      </c>
      <c r="X22" s="23" t="e">
        <f>#REF!*#REF!*#REF!/12*6</f>
        <v>#REF!</v>
      </c>
      <c r="Y22" s="44" t="e">
        <f>#REF!*#REF!*#REF!/12*6</f>
        <v>#REF!</v>
      </c>
      <c r="Z22" s="13" t="e">
        <f>AA22+AB22</f>
        <v>#REF!</v>
      </c>
      <c r="AA22" s="13" t="e">
        <f>#REF!*#REF!*#REF!/12*6</f>
        <v>#REF!</v>
      </c>
      <c r="AB22" s="13" t="e">
        <f>#REF!*#REF!*#REF!/12*6</f>
        <v>#REF!</v>
      </c>
      <c r="AC22" s="1" t="e">
        <f>#REF!*#REF!*#REF!/12*#REF!</f>
        <v>#REF!</v>
      </c>
      <c r="AD22" s="1" t="e">
        <f>#REF!*#REF!*#REF!/12*6</f>
        <v>#REF!</v>
      </c>
      <c r="AE22" s="1" t="e">
        <f>#REF!*#REF!*#REF!/12*6</f>
        <v>#REF!</v>
      </c>
      <c r="AF22" s="13" t="e">
        <f>AG22+AH22</f>
        <v>#REF!</v>
      </c>
      <c r="AG22" s="13" t="e">
        <f>#REF!*#REF!*#REF!/12*6</f>
        <v>#REF!</v>
      </c>
      <c r="AH22" s="13" t="e">
        <f>#REF!*#REF!*#REF!/12*6</f>
        <v>#REF!</v>
      </c>
      <c r="AI22" s="1" t="e">
        <f>#REF!*#REF!*#REF!/12*#REF!</f>
        <v>#REF!</v>
      </c>
      <c r="AJ22" s="1" t="e">
        <f>#REF!*#REF!*#REF!/12*6</f>
        <v>#REF!</v>
      </c>
      <c r="AK22" s="1" t="e">
        <f>#REF!*#REF!*#REF!/12*6</f>
        <v>#REF!</v>
      </c>
      <c r="AL22" s="1" t="e">
        <f>#REF!*#REF!*#REF!/12*#REF!</f>
        <v>#REF!</v>
      </c>
      <c r="AM22" s="1" t="e">
        <f>#REF!*#REF!*#REF!/12*6</f>
        <v>#REF!</v>
      </c>
      <c r="AN22" s="1" t="e">
        <f>#REF!*#REF!*#REF!/12*6</f>
        <v>#REF!</v>
      </c>
      <c r="AO22" s="1" t="e">
        <f>#REF!*#REF!*#REF!/12*#REF!</f>
        <v>#REF!</v>
      </c>
      <c r="AP22" s="1" t="e">
        <f>#REF!*#REF!*#REF!/12*6</f>
        <v>#REF!</v>
      </c>
      <c r="AQ22" s="1" t="e">
        <f>#REF!*#REF!*#REF!/12*6</f>
        <v>#REF!</v>
      </c>
      <c r="AR22" s="13" t="e">
        <f>#REF!*#REF!*#REF!/12*#REF!</f>
        <v>#REF!</v>
      </c>
      <c r="AS22" s="13" t="e">
        <f>#REF!*#REF!*#REF!/12*6</f>
        <v>#REF!</v>
      </c>
      <c r="AT22" s="13" t="e">
        <f>#REF!*#REF!*#REF!/12*6</f>
        <v>#REF!</v>
      </c>
      <c r="AU22" s="13" t="e">
        <f>#REF!*#REF!*#REF!/12*#REF!</f>
        <v>#REF!</v>
      </c>
      <c r="AV22" s="13" t="e">
        <f>#REF!*#REF!*#REF!/12*6</f>
        <v>#REF!</v>
      </c>
      <c r="AW22" s="13" t="e">
        <f>#REF!*#REF!*#REF!/12*6</f>
        <v>#REF!</v>
      </c>
      <c r="AX22" s="1" t="e">
        <f>#REF!*#REF!*#REF!/12*#REF!</f>
        <v>#REF!</v>
      </c>
      <c r="AY22" s="1" t="e">
        <f>#REF!*#REF!*#REF!/12*6</f>
        <v>#REF!</v>
      </c>
      <c r="AZ22" s="1" t="e">
        <f>#REF!*#REF!*#REF!/12*6</f>
        <v>#REF!</v>
      </c>
      <c r="BA22" s="10" t="e">
        <f>#REF!*#REF!*#REF!/12*#REF!</f>
        <v>#REF!</v>
      </c>
      <c r="BB22" s="10" t="e">
        <f>#REF!*#REF!*#REF!/12*6</f>
        <v>#REF!</v>
      </c>
      <c r="BC22" s="10" t="e">
        <f>#REF!*#REF!*#REF!/12*6</f>
        <v>#REF!</v>
      </c>
      <c r="BD22" s="1" t="e">
        <f>#REF!*#REF!*#REF!/12*#REF!</f>
        <v>#REF!</v>
      </c>
      <c r="BE22" s="1" t="e">
        <f>#REF!*#REF!*#REF!/12*6</f>
        <v>#REF!</v>
      </c>
      <c r="BF22" s="1" t="e">
        <f>#REF!*#REF!*#REF!/12*6</f>
        <v>#REF!</v>
      </c>
      <c r="BG22" s="13" t="e">
        <f>#REF!*#REF!*#REF!/12*#REF!</f>
        <v>#REF!</v>
      </c>
      <c r="BH22" s="13" t="e">
        <f>#REF!*#REF!*#REF!/12*6</f>
        <v>#REF!</v>
      </c>
      <c r="BI22" s="13" t="e">
        <f>#REF!*#REF!*#REF!/12*6</f>
        <v>#REF!</v>
      </c>
      <c r="BJ22" s="1" t="e">
        <f>#REF!*#REF!*#REF!/12*#REF!</f>
        <v>#REF!</v>
      </c>
      <c r="BK22" s="1" t="e">
        <f>#REF!*#REF!*#REF!/12*6</f>
        <v>#REF!</v>
      </c>
      <c r="BL22" s="1" t="e">
        <f>#REF!*#REF!*#REF!/12*6</f>
        <v>#REF!</v>
      </c>
      <c r="BM22" s="52">
        <v>19203.502500000002</v>
      </c>
      <c r="BN22" s="52">
        <v>9144.525</v>
      </c>
      <c r="BO22" s="52">
        <v>10058.9775</v>
      </c>
    </row>
    <row r="23" spans="1:67" s="1" customFormat="1" ht="12.75">
      <c r="A23" s="42" t="s">
        <v>42</v>
      </c>
      <c r="B23" s="29" t="e">
        <f>#REF!+#REF!</f>
        <v>#REF!</v>
      </c>
      <c r="C23" s="6" t="e">
        <f>#REF!+#REF!</f>
        <v>#REF!</v>
      </c>
      <c r="D23" s="6" t="e">
        <f>#REF!+#REF!</f>
        <v>#REF!</v>
      </c>
      <c r="E23" s="1" t="e">
        <f>#REF!+#REF!</f>
        <v>#REF!</v>
      </c>
      <c r="F23" s="1" t="e">
        <f>#REF!+#REF!</f>
        <v>#REF!</v>
      </c>
      <c r="G23" s="1" t="e">
        <f>#REF!+#REF!</f>
        <v>#REF!</v>
      </c>
      <c r="H23" s="1" t="e">
        <f>#REF!+#REF!</f>
        <v>#REF!</v>
      </c>
      <c r="I23" s="1" t="e">
        <f>#REF!+#REF!</f>
        <v>#REF!</v>
      </c>
      <c r="J23" s="1" t="e">
        <f>#REF!+#REF!</f>
        <v>#REF!</v>
      </c>
      <c r="K23" s="13" t="e">
        <f>#REF!+#REF!</f>
        <v>#REF!</v>
      </c>
      <c r="L23" s="13" t="e">
        <f>#REF!+#REF!</f>
        <v>#REF!</v>
      </c>
      <c r="M23" s="13" t="e">
        <f>#REF!+#REF!</f>
        <v>#REF!</v>
      </c>
      <c r="N23" s="1" t="e">
        <f>#REF!+#REF!</f>
        <v>#REF!</v>
      </c>
      <c r="O23" s="1" t="e">
        <f>#REF!+#REF!</f>
        <v>#REF!</v>
      </c>
      <c r="P23" s="1" t="e">
        <f>#REF!+#REF!</f>
        <v>#REF!</v>
      </c>
      <c r="Q23" s="1" t="e">
        <f>#REF!+#REF!</f>
        <v>#REF!</v>
      </c>
      <c r="R23" s="1" t="e">
        <f>#REF!+#REF!</f>
        <v>#REF!</v>
      </c>
      <c r="S23" s="1" t="e">
        <f>#REF!+#REF!</f>
        <v>#REF!</v>
      </c>
      <c r="T23" s="13" t="e">
        <f>#REF!+#REF!</f>
        <v>#REF!</v>
      </c>
      <c r="U23" s="13" t="e">
        <f>#REF!+#REF!</f>
        <v>#REF!</v>
      </c>
      <c r="V23" s="13" t="e">
        <f>#REF!+#REF!</f>
        <v>#REF!</v>
      </c>
      <c r="W23" s="23" t="e">
        <f>#REF!+#REF!</f>
        <v>#REF!</v>
      </c>
      <c r="X23" s="23" t="e">
        <f>#REF!+#REF!</f>
        <v>#REF!</v>
      </c>
      <c r="Y23" s="44" t="e">
        <f>#REF!+#REF!</f>
        <v>#REF!</v>
      </c>
      <c r="Z23" s="13" t="e">
        <f>#REF!+#REF!</f>
        <v>#REF!</v>
      </c>
      <c r="AA23" s="13" t="e">
        <f>#REF!+#REF!</f>
        <v>#REF!</v>
      </c>
      <c r="AB23" s="13" t="e">
        <f>#REF!+#REF!</f>
        <v>#REF!</v>
      </c>
      <c r="AC23" s="1" t="e">
        <f>#REF!+#REF!</f>
        <v>#REF!</v>
      </c>
      <c r="AD23" s="1" t="e">
        <f>#REF!+#REF!</f>
        <v>#REF!</v>
      </c>
      <c r="AE23" s="1" t="e">
        <f>#REF!+#REF!</f>
        <v>#REF!</v>
      </c>
      <c r="AF23" s="13" t="e">
        <f>#REF!+#REF!</f>
        <v>#REF!</v>
      </c>
      <c r="AG23" s="13" t="e">
        <f>#REF!+#REF!</f>
        <v>#REF!</v>
      </c>
      <c r="AH23" s="13" t="e">
        <f>#REF!+#REF!</f>
        <v>#REF!</v>
      </c>
      <c r="AI23" s="1" t="e">
        <f>#REF!+#REF!</f>
        <v>#REF!</v>
      </c>
      <c r="AJ23" s="1" t="e">
        <f>#REF!+#REF!</f>
        <v>#REF!</v>
      </c>
      <c r="AK23" s="1" t="e">
        <f>#REF!+#REF!</f>
        <v>#REF!</v>
      </c>
      <c r="AL23" s="1" t="e">
        <f>#REF!+#REF!</f>
        <v>#REF!</v>
      </c>
      <c r="AM23" s="1" t="e">
        <f>#REF!+#REF!</f>
        <v>#REF!</v>
      </c>
      <c r="AN23" s="1" t="e">
        <f>#REF!+#REF!</f>
        <v>#REF!</v>
      </c>
      <c r="AO23" s="1" t="e">
        <f>#REF!+#REF!</f>
        <v>#REF!</v>
      </c>
      <c r="AP23" s="1" t="e">
        <f>#REF!+#REF!</f>
        <v>#REF!</v>
      </c>
      <c r="AQ23" s="1" t="e">
        <f>#REF!+#REF!</f>
        <v>#REF!</v>
      </c>
      <c r="AR23" s="13" t="e">
        <f>#REF!+#REF!</f>
        <v>#REF!</v>
      </c>
      <c r="AS23" s="13" t="e">
        <f>#REF!+#REF!</f>
        <v>#REF!</v>
      </c>
      <c r="AT23" s="13" t="e">
        <f>#REF!+#REF!</f>
        <v>#REF!</v>
      </c>
      <c r="AU23" s="13" t="e">
        <f>#REF!+#REF!</f>
        <v>#REF!</v>
      </c>
      <c r="AV23" s="13" t="e">
        <f>#REF!+#REF!</f>
        <v>#REF!</v>
      </c>
      <c r="AW23" s="13" t="e">
        <f>#REF!+#REF!</f>
        <v>#REF!</v>
      </c>
      <c r="AX23" s="1" t="e">
        <f>#REF!+#REF!</f>
        <v>#REF!</v>
      </c>
      <c r="AY23" s="1" t="e">
        <f>#REF!+#REF!</f>
        <v>#REF!</v>
      </c>
      <c r="AZ23" s="1" t="e">
        <f>#REF!+#REF!</f>
        <v>#REF!</v>
      </c>
      <c r="BA23" s="10" t="e">
        <f>#REF!+#REF!</f>
        <v>#REF!</v>
      </c>
      <c r="BB23" s="10" t="e">
        <f>#REF!+#REF!</f>
        <v>#REF!</v>
      </c>
      <c r="BC23" s="10" t="e">
        <f>#REF!+#REF!</f>
        <v>#REF!</v>
      </c>
      <c r="BD23" s="1" t="e">
        <f>#REF!+#REF!</f>
        <v>#REF!</v>
      </c>
      <c r="BE23" s="1" t="e">
        <f>#REF!+#REF!</f>
        <v>#REF!</v>
      </c>
      <c r="BF23" s="1" t="e">
        <f>#REF!+#REF!</f>
        <v>#REF!</v>
      </c>
      <c r="BG23" s="13" t="e">
        <f>#REF!+#REF!</f>
        <v>#REF!</v>
      </c>
      <c r="BH23" s="13" t="e">
        <f>#REF!+#REF!</f>
        <v>#REF!</v>
      </c>
      <c r="BI23" s="13" t="e">
        <f>#REF!+#REF!</f>
        <v>#REF!</v>
      </c>
      <c r="BJ23" s="1" t="e">
        <f>#REF!+#REF!</f>
        <v>#REF!</v>
      </c>
      <c r="BK23" s="1" t="e">
        <f>#REF!+#REF!</f>
        <v>#REF!</v>
      </c>
      <c r="BL23" s="1" t="e">
        <f>#REF!+#REF!</f>
        <v>#REF!</v>
      </c>
      <c r="BM23" s="52">
        <v>1398.35358</v>
      </c>
      <c r="BN23" s="52">
        <v>447.33</v>
      </c>
      <c r="BO23" s="52">
        <v>951.0235799999999</v>
      </c>
    </row>
    <row r="24" spans="1:67" s="1" customFormat="1" ht="12.75">
      <c r="A24" s="42" t="s">
        <v>43</v>
      </c>
      <c r="B24" s="29" t="e">
        <f>#REF!+#REF!</f>
        <v>#REF!</v>
      </c>
      <c r="C24" s="6" t="e">
        <f>#REF!+#REF!</f>
        <v>#REF!</v>
      </c>
      <c r="D24" s="6" t="e">
        <f>#REF!+#REF!</f>
        <v>#REF!</v>
      </c>
      <c r="E24" s="1" t="e">
        <f>#REF!+#REF!</f>
        <v>#REF!</v>
      </c>
      <c r="F24" s="1" t="e">
        <f>#REF!+#REF!</f>
        <v>#REF!</v>
      </c>
      <c r="G24" s="1" t="e">
        <f>#REF!+#REF!</f>
        <v>#REF!</v>
      </c>
      <c r="H24" s="1" t="e">
        <f>#REF!+#REF!</f>
        <v>#REF!</v>
      </c>
      <c r="I24" s="1" t="e">
        <f>#REF!+#REF!</f>
        <v>#REF!</v>
      </c>
      <c r="J24" s="1" t="e">
        <f>#REF!+#REF!</f>
        <v>#REF!</v>
      </c>
      <c r="K24" s="13" t="e">
        <f>#REF!+#REF!</f>
        <v>#REF!</v>
      </c>
      <c r="L24" s="13" t="e">
        <f>#REF!+#REF!</f>
        <v>#REF!</v>
      </c>
      <c r="M24" s="13" t="e">
        <f>#REF!+#REF!</f>
        <v>#REF!</v>
      </c>
      <c r="N24" s="1" t="e">
        <f>#REF!+#REF!</f>
        <v>#REF!</v>
      </c>
      <c r="O24" s="1" t="e">
        <f>#REF!+#REF!</f>
        <v>#REF!</v>
      </c>
      <c r="P24" s="1" t="e">
        <f>#REF!+#REF!</f>
        <v>#REF!</v>
      </c>
      <c r="Q24" s="1" t="e">
        <f>#REF!+#REF!</f>
        <v>#REF!</v>
      </c>
      <c r="R24" s="1" t="e">
        <f>#REF!+#REF!</f>
        <v>#REF!</v>
      </c>
      <c r="S24" s="1" t="e">
        <f>#REF!+#REF!</f>
        <v>#REF!</v>
      </c>
      <c r="T24" s="13" t="e">
        <f>#REF!+#REF!</f>
        <v>#REF!</v>
      </c>
      <c r="U24" s="13"/>
      <c r="V24" s="13"/>
      <c r="W24" s="23" t="e">
        <f>#REF!+#REF!</f>
        <v>#REF!</v>
      </c>
      <c r="X24" s="23" t="e">
        <f>#REF!+#REF!</f>
        <v>#REF!</v>
      </c>
      <c r="Y24" s="44" t="e">
        <f>#REF!+#REF!</f>
        <v>#REF!</v>
      </c>
      <c r="Z24" s="13" t="e">
        <f>#REF!+#REF!</f>
        <v>#REF!</v>
      </c>
      <c r="AA24" s="13" t="e">
        <f>#REF!+#REF!</f>
        <v>#REF!</v>
      </c>
      <c r="AB24" s="13" t="e">
        <f>#REF!+#REF!</f>
        <v>#REF!</v>
      </c>
      <c r="AC24" s="1" t="e">
        <f>#REF!+#REF!</f>
        <v>#REF!</v>
      </c>
      <c r="AF24" s="13" t="e">
        <f>#REF!+#REF!</f>
        <v>#REF!</v>
      </c>
      <c r="AG24" s="13" t="e">
        <f>#REF!+#REF!</f>
        <v>#REF!</v>
      </c>
      <c r="AH24" s="13" t="e">
        <f>#REF!+#REF!</f>
        <v>#REF!</v>
      </c>
      <c r="AI24" s="1" t="e">
        <f>#REF!+#REF!</f>
        <v>#REF!</v>
      </c>
      <c r="AJ24" s="1" t="e">
        <f>#REF!+#REF!</f>
        <v>#REF!</v>
      </c>
      <c r="AK24" s="1" t="e">
        <f>#REF!+#REF!</f>
        <v>#REF!</v>
      </c>
      <c r="AL24" s="1" t="e">
        <f>#REF!+#REF!</f>
        <v>#REF!</v>
      </c>
      <c r="AM24" s="1" t="e">
        <f>#REF!+#REF!</f>
        <v>#REF!</v>
      </c>
      <c r="AN24" s="1" t="e">
        <f>#REF!+#REF!</f>
        <v>#REF!</v>
      </c>
      <c r="AO24" s="1" t="e">
        <f>#REF!+#REF!</f>
        <v>#REF!</v>
      </c>
      <c r="AP24" s="1" t="e">
        <f>#REF!+#REF!</f>
        <v>#REF!</v>
      </c>
      <c r="AQ24" s="1" t="e">
        <f>#REF!+#REF!</f>
        <v>#REF!</v>
      </c>
      <c r="AR24" s="13" t="e">
        <f>#REF!+#REF!</f>
        <v>#REF!</v>
      </c>
      <c r="AS24" s="13" t="e">
        <f>#REF!+#REF!</f>
        <v>#REF!</v>
      </c>
      <c r="AT24" s="13" t="e">
        <f>#REF!+#REF!</f>
        <v>#REF!</v>
      </c>
      <c r="AU24" s="13" t="e">
        <f>#REF!+#REF!</f>
        <v>#REF!</v>
      </c>
      <c r="AV24" s="13" t="e">
        <f>#REF!+#REF!</f>
        <v>#REF!</v>
      </c>
      <c r="AW24" s="13" t="e">
        <f>#REF!+#REF!</f>
        <v>#REF!</v>
      </c>
      <c r="AX24" s="1" t="e">
        <f>#REF!+#REF!</f>
        <v>#REF!</v>
      </c>
      <c r="AY24" s="1" t="e">
        <f>#REF!+#REF!</f>
        <v>#REF!</v>
      </c>
      <c r="AZ24" s="1" t="e">
        <f>#REF!+#REF!</f>
        <v>#REF!</v>
      </c>
      <c r="BA24" s="10" t="e">
        <f>#REF!+#REF!</f>
        <v>#REF!</v>
      </c>
      <c r="BB24" s="10"/>
      <c r="BC24" s="10"/>
      <c r="BD24" s="1" t="e">
        <f>#REF!+#REF!</f>
        <v>#REF!</v>
      </c>
      <c r="BE24" s="1" t="e">
        <f>#REF!+#REF!</f>
        <v>#REF!</v>
      </c>
      <c r="BF24" s="1" t="e">
        <f>#REF!+#REF!</f>
        <v>#REF!</v>
      </c>
      <c r="BG24" s="13" t="e">
        <f>#REF!+#REF!</f>
        <v>#REF!</v>
      </c>
      <c r="BH24" s="13" t="e">
        <f>#REF!+#REF!</f>
        <v>#REF!</v>
      </c>
      <c r="BI24" s="13" t="e">
        <f>#REF!+#REF!</f>
        <v>#REF!</v>
      </c>
      <c r="BJ24" s="1" t="e">
        <f>#REF!+#REF!</f>
        <v>#REF!</v>
      </c>
      <c r="BM24" s="52">
        <v>1255.1126960000001</v>
      </c>
      <c r="BN24" s="52">
        <v>608.392</v>
      </c>
      <c r="BO24" s="52">
        <v>646.7206960000001</v>
      </c>
    </row>
    <row r="25" spans="1:67" s="1" customFormat="1" ht="12.75">
      <c r="A25" s="6" t="s">
        <v>44</v>
      </c>
      <c r="B25" s="29" t="e">
        <f>B26+#REF!+#REF!+B27</f>
        <v>#REF!</v>
      </c>
      <c r="C25" s="6" t="e">
        <f>C26+#REF!+#REF!+C27</f>
        <v>#REF!</v>
      </c>
      <c r="D25" s="6" t="e">
        <f>D26+#REF!+#REF!+D27</f>
        <v>#REF!</v>
      </c>
      <c r="E25" s="1" t="e">
        <f>E26+#REF!+#REF!+E27</f>
        <v>#REF!</v>
      </c>
      <c r="F25" s="1" t="e">
        <f>F26+#REF!+#REF!+F27</f>
        <v>#REF!</v>
      </c>
      <c r="G25" s="1" t="e">
        <f>G26+#REF!+#REF!+G27</f>
        <v>#REF!</v>
      </c>
      <c r="H25" s="1" t="e">
        <f>H26+#REF!+#REF!+H27</f>
        <v>#REF!</v>
      </c>
      <c r="I25" s="1" t="e">
        <f>I26+#REF!+#REF!+I27</f>
        <v>#REF!</v>
      </c>
      <c r="J25" s="1" t="e">
        <f>J26+#REF!+#REF!+J27</f>
        <v>#REF!</v>
      </c>
      <c r="K25" s="13" t="e">
        <f>K26+#REF!+#REF!+K27</f>
        <v>#REF!</v>
      </c>
      <c r="L25" s="13" t="e">
        <f>L26+#REF!+#REF!+L27</f>
        <v>#REF!</v>
      </c>
      <c r="M25" s="13" t="e">
        <f>M26+#REF!+#REF!+M27</f>
        <v>#REF!</v>
      </c>
      <c r="N25" s="1" t="e">
        <f>N26+#REF!+#REF!+N27</f>
        <v>#REF!</v>
      </c>
      <c r="O25" s="1" t="e">
        <f>O26+#REF!+#REF!+O27</f>
        <v>#REF!</v>
      </c>
      <c r="P25" s="1" t="e">
        <f>P26+#REF!+#REF!+P27</f>
        <v>#REF!</v>
      </c>
      <c r="Q25" s="1" t="e">
        <f>Q26+#REF!+#REF!+Q27</f>
        <v>#REF!</v>
      </c>
      <c r="R25" s="1" t="e">
        <f>R26+#REF!+#REF!+R27</f>
        <v>#REF!</v>
      </c>
      <c r="S25" s="1" t="e">
        <f>S26+#REF!+#REF!+S27</f>
        <v>#REF!</v>
      </c>
      <c r="T25" s="13" t="e">
        <f>T26+#REF!+#REF!+T27</f>
        <v>#REF!</v>
      </c>
      <c r="U25" s="13" t="e">
        <f>U26+#REF!+#REF!+U27</f>
        <v>#REF!</v>
      </c>
      <c r="V25" s="13" t="e">
        <f>V26+#REF!+#REF!+V27</f>
        <v>#REF!</v>
      </c>
      <c r="W25" s="23" t="e">
        <f>W26+#REF!+#REF!+W27</f>
        <v>#REF!</v>
      </c>
      <c r="X25" s="23" t="e">
        <f>X26+#REF!+#REF!+X27</f>
        <v>#REF!</v>
      </c>
      <c r="Y25" s="44" t="e">
        <f>Y26+#REF!+#REF!+Y27</f>
        <v>#REF!</v>
      </c>
      <c r="Z25" s="13" t="e">
        <f>Z26+#REF!+#REF!+Z27</f>
        <v>#REF!</v>
      </c>
      <c r="AA25" s="13" t="e">
        <f>AA26+#REF!+#REF!+AA27</f>
        <v>#REF!</v>
      </c>
      <c r="AB25" s="13" t="e">
        <f>AB26+#REF!+#REF!+AB27</f>
        <v>#REF!</v>
      </c>
      <c r="AC25" s="1" t="e">
        <f>AC26+#REF!+#REF!+AC27</f>
        <v>#REF!</v>
      </c>
      <c r="AD25" s="1" t="e">
        <f>AD26+#REF!+#REF!+AD27</f>
        <v>#REF!</v>
      </c>
      <c r="AE25" s="1" t="e">
        <f>AE26+#REF!+#REF!+AE27</f>
        <v>#REF!</v>
      </c>
      <c r="AF25" s="13" t="e">
        <f>AF26+#REF!+#REF!+AF27</f>
        <v>#REF!</v>
      </c>
      <c r="AG25" s="13" t="e">
        <f>AG26+#REF!+#REF!+AG27</f>
        <v>#REF!</v>
      </c>
      <c r="AH25" s="13" t="e">
        <f>AH26+#REF!+#REF!+AH27</f>
        <v>#REF!</v>
      </c>
      <c r="AI25" s="1" t="e">
        <f>AI26+#REF!+#REF!+AI27</f>
        <v>#REF!</v>
      </c>
      <c r="AJ25" s="1" t="e">
        <f>AJ26+#REF!+#REF!+AJ27</f>
        <v>#REF!</v>
      </c>
      <c r="AK25" s="1" t="e">
        <f>AK26+#REF!+#REF!+AK27</f>
        <v>#REF!</v>
      </c>
      <c r="AL25" s="1" t="e">
        <f>AL26+#REF!+#REF!+AL27</f>
        <v>#REF!</v>
      </c>
      <c r="AM25" s="1" t="e">
        <f>AM26+#REF!+#REF!+AM27</f>
        <v>#REF!</v>
      </c>
      <c r="AN25" s="1" t="e">
        <f>AN26+#REF!+#REF!+AN27</f>
        <v>#REF!</v>
      </c>
      <c r="AO25" s="1" t="e">
        <f>AO26+#REF!+#REF!+AO27</f>
        <v>#REF!</v>
      </c>
      <c r="AP25" s="1" t="e">
        <f>AP26+#REF!+#REF!+AP27</f>
        <v>#REF!</v>
      </c>
      <c r="AQ25" s="1" t="e">
        <f>AQ26+#REF!+#REF!+AQ27</f>
        <v>#REF!</v>
      </c>
      <c r="AR25" s="13" t="e">
        <f>AR26+#REF!+#REF!+AR27</f>
        <v>#REF!</v>
      </c>
      <c r="AS25" s="13" t="e">
        <f>AS26+#REF!+#REF!+AS27</f>
        <v>#REF!</v>
      </c>
      <c r="AT25" s="13" t="e">
        <f>AT26+#REF!+#REF!+AT27</f>
        <v>#REF!</v>
      </c>
      <c r="AU25" s="13" t="e">
        <f>AU26+#REF!+#REF!+AU27</f>
        <v>#REF!</v>
      </c>
      <c r="AV25" s="13" t="e">
        <f>AV26+#REF!+#REF!+AV27</f>
        <v>#REF!</v>
      </c>
      <c r="AW25" s="13" t="e">
        <f>AW26+#REF!+#REF!+AW27</f>
        <v>#REF!</v>
      </c>
      <c r="AX25" s="1" t="e">
        <f>AX26+#REF!+#REF!+AX27</f>
        <v>#REF!</v>
      </c>
      <c r="AY25" s="1" t="e">
        <f>AY26+#REF!+#REF!+AY27</f>
        <v>#REF!</v>
      </c>
      <c r="AZ25" s="1" t="e">
        <f>AZ26+#REF!+#REF!+AZ27</f>
        <v>#REF!</v>
      </c>
      <c r="BA25" s="10" t="e">
        <f>BA26+#REF!+#REF!+BA27</f>
        <v>#REF!</v>
      </c>
      <c r="BB25" s="10" t="e">
        <f>BB26+#REF!+#REF!+BB27</f>
        <v>#REF!</v>
      </c>
      <c r="BC25" s="10" t="e">
        <f>BC26+#REF!+#REF!+BC27</f>
        <v>#REF!</v>
      </c>
      <c r="BD25" s="1" t="e">
        <f>BD26+#REF!+#REF!+BD27</f>
        <v>#REF!</v>
      </c>
      <c r="BE25" s="1" t="e">
        <f>BE26+#REF!+#REF!+BE27</f>
        <v>#REF!</v>
      </c>
      <c r="BF25" s="1" t="e">
        <f>BF26+#REF!+#REF!+BF27</f>
        <v>#REF!</v>
      </c>
      <c r="BG25" s="13" t="e">
        <f>BG26+#REF!+#REF!+BG27</f>
        <v>#REF!</v>
      </c>
      <c r="BH25" s="13" t="e">
        <f>BH26+#REF!+#REF!+BH27</f>
        <v>#REF!</v>
      </c>
      <c r="BI25" s="13" t="e">
        <f>BI26+#REF!+#REF!+BI27</f>
        <v>#REF!</v>
      </c>
      <c r="BJ25" s="1" t="e">
        <f>BJ26+#REF!+#REF!+BJ27</f>
        <v>#REF!</v>
      </c>
      <c r="BK25" s="1" t="e">
        <f>BK26+#REF!+#REF!+BK27</f>
        <v>#REF!</v>
      </c>
      <c r="BL25" s="1" t="e">
        <f>BL26+#REF!+#REF!+BL27</f>
        <v>#REF!</v>
      </c>
      <c r="BM25" s="52">
        <v>24758.867910548128</v>
      </c>
      <c r="BN25" s="52">
        <v>11789.937100261013</v>
      </c>
      <c r="BO25" s="52">
        <v>12968.930810287115</v>
      </c>
    </row>
    <row r="26" spans="1:67" s="1" customFormat="1" ht="12.75">
      <c r="A26" s="42" t="s">
        <v>45</v>
      </c>
      <c r="B26" s="29" t="e">
        <f>C26+D26</f>
        <v>#REF!</v>
      </c>
      <c r="C26" s="6" t="e">
        <f>#REF!+#REF!</f>
        <v>#REF!</v>
      </c>
      <c r="D26" s="6" t="e">
        <f>#REF!+#REF!</f>
        <v>#REF!</v>
      </c>
      <c r="E26" s="1" t="e">
        <f>#REF!+#REF!</f>
        <v>#REF!</v>
      </c>
      <c r="F26" s="1" t="e">
        <f>#REF!+#REF!</f>
        <v>#REF!</v>
      </c>
      <c r="G26" s="1" t="e">
        <f>#REF!+#REF!</f>
        <v>#REF!</v>
      </c>
      <c r="H26" s="1" t="e">
        <f>#REF!+#REF!</f>
        <v>#REF!</v>
      </c>
      <c r="I26" s="1" t="e">
        <f>#REF!+#REF!</f>
        <v>#REF!</v>
      </c>
      <c r="J26" s="1" t="e">
        <f>#REF!+#REF!</f>
        <v>#REF!</v>
      </c>
      <c r="K26" s="13" t="e">
        <f>#REF!+#REF!</f>
        <v>#REF!</v>
      </c>
      <c r="L26" s="13" t="e">
        <f>#REF!+#REF!</f>
        <v>#REF!</v>
      </c>
      <c r="M26" s="13" t="e">
        <f>#REF!+#REF!</f>
        <v>#REF!</v>
      </c>
      <c r="N26" s="1" t="e">
        <f>#REF!+#REF!</f>
        <v>#REF!</v>
      </c>
      <c r="O26" s="1" t="e">
        <f>#REF!+#REF!</f>
        <v>#REF!</v>
      </c>
      <c r="P26" s="1" t="e">
        <f>#REF!+#REF!</f>
        <v>#REF!</v>
      </c>
      <c r="Q26" s="1" t="e">
        <f>#REF!+#REF!</f>
        <v>#REF!</v>
      </c>
      <c r="R26" s="1" t="e">
        <f>#REF!+#REF!</f>
        <v>#REF!</v>
      </c>
      <c r="S26" s="1" t="e">
        <f>#REF!+#REF!</f>
        <v>#REF!</v>
      </c>
      <c r="T26" s="13" t="e">
        <f>#REF!+#REF!</f>
        <v>#REF!</v>
      </c>
      <c r="U26" s="13" t="e">
        <f>#REF!+#REF!</f>
        <v>#REF!</v>
      </c>
      <c r="V26" s="13" t="e">
        <f>#REF!+#REF!</f>
        <v>#REF!</v>
      </c>
      <c r="W26" s="23" t="e">
        <f>#REF!+#REF!</f>
        <v>#REF!</v>
      </c>
      <c r="X26" s="23" t="e">
        <f>#REF!+#REF!</f>
        <v>#REF!</v>
      </c>
      <c r="Y26" s="44" t="e">
        <f>#REF!+#REF!</f>
        <v>#REF!</v>
      </c>
      <c r="Z26" s="13" t="e">
        <f>#REF!+#REF!</f>
        <v>#REF!</v>
      </c>
      <c r="AA26" s="13" t="e">
        <f>#REF!+#REF!</f>
        <v>#REF!</v>
      </c>
      <c r="AB26" s="13" t="e">
        <f>#REF!+#REF!</f>
        <v>#REF!</v>
      </c>
      <c r="AC26" s="1" t="e">
        <f>#REF!+#REF!</f>
        <v>#REF!</v>
      </c>
      <c r="AD26" s="1" t="e">
        <f>#REF!+#REF!</f>
        <v>#REF!</v>
      </c>
      <c r="AE26" s="1" t="e">
        <f>#REF!+#REF!</f>
        <v>#REF!</v>
      </c>
      <c r="AF26" s="13" t="e">
        <f>#REF!+#REF!</f>
        <v>#REF!</v>
      </c>
      <c r="AG26" s="13" t="e">
        <f>#REF!+#REF!</f>
        <v>#REF!</v>
      </c>
      <c r="AH26" s="13" t="e">
        <f>#REF!+#REF!</f>
        <v>#REF!</v>
      </c>
      <c r="AI26" s="1" t="e">
        <f>#REF!+#REF!</f>
        <v>#REF!</v>
      </c>
      <c r="AJ26" s="1" t="e">
        <f>#REF!+#REF!</f>
        <v>#REF!</v>
      </c>
      <c r="AK26" s="1" t="e">
        <f>#REF!+#REF!</f>
        <v>#REF!</v>
      </c>
      <c r="AL26" s="1" t="e">
        <f>#REF!+#REF!</f>
        <v>#REF!</v>
      </c>
      <c r="AM26" s="1" t="e">
        <f>#REF!+#REF!</f>
        <v>#REF!</v>
      </c>
      <c r="AN26" s="1" t="e">
        <f>#REF!+#REF!</f>
        <v>#REF!</v>
      </c>
      <c r="AO26" s="1" t="e">
        <f>#REF!+#REF!</f>
        <v>#REF!</v>
      </c>
      <c r="AP26" s="1" t="e">
        <f>#REF!+#REF!</f>
        <v>#REF!</v>
      </c>
      <c r="AQ26" s="1" t="e">
        <f>#REF!+#REF!</f>
        <v>#REF!</v>
      </c>
      <c r="AR26" s="13" t="e">
        <f>#REF!+#REF!</f>
        <v>#REF!</v>
      </c>
      <c r="AS26" s="13" t="e">
        <f>#REF!+#REF!</f>
        <v>#REF!</v>
      </c>
      <c r="AT26" s="13" t="e">
        <f>#REF!+#REF!</f>
        <v>#REF!</v>
      </c>
      <c r="AU26" s="13" t="e">
        <f>#REF!+#REF!</f>
        <v>#REF!</v>
      </c>
      <c r="AV26" s="13" t="e">
        <f>#REF!+#REF!</f>
        <v>#REF!</v>
      </c>
      <c r="AW26" s="13" t="e">
        <f>#REF!+#REF!</f>
        <v>#REF!</v>
      </c>
      <c r="AX26" s="1" t="e">
        <f>#REF!+#REF!</f>
        <v>#REF!</v>
      </c>
      <c r="AY26" s="1" t="e">
        <f>#REF!+#REF!</f>
        <v>#REF!</v>
      </c>
      <c r="AZ26" s="1" t="e">
        <f>#REF!+#REF!</f>
        <v>#REF!</v>
      </c>
      <c r="BA26" s="10" t="e">
        <f>#REF!+#REF!</f>
        <v>#REF!</v>
      </c>
      <c r="BB26" s="10" t="e">
        <f>#REF!+#REF!</f>
        <v>#REF!</v>
      </c>
      <c r="BC26" s="10" t="e">
        <f>#REF!+#REF!</f>
        <v>#REF!</v>
      </c>
      <c r="BD26" s="1" t="e">
        <f>#REF!+#REF!</f>
        <v>#REF!</v>
      </c>
      <c r="BE26" s="1" t="e">
        <f>#REF!+#REF!</f>
        <v>#REF!</v>
      </c>
      <c r="BF26" s="1" t="e">
        <f>#REF!+#REF!</f>
        <v>#REF!</v>
      </c>
      <c r="BG26" s="13" t="e">
        <f>#REF!+#REF!</f>
        <v>#REF!</v>
      </c>
      <c r="BH26" s="13" t="e">
        <f>#REF!+#REF!</f>
        <v>#REF!</v>
      </c>
      <c r="BI26" s="13" t="e">
        <f>#REF!+#REF!</f>
        <v>#REF!</v>
      </c>
      <c r="BJ26" s="1" t="e">
        <f>#REF!+#REF!</f>
        <v>#REF!</v>
      </c>
      <c r="BK26" s="1" t="e">
        <f>#REF!+#REF!</f>
        <v>#REF!</v>
      </c>
      <c r="BL26" s="1" t="e">
        <f>#REF!+#REF!</f>
        <v>#REF!</v>
      </c>
      <c r="BM26" s="52">
        <v>15247.88391054813</v>
      </c>
      <c r="BN26" s="52">
        <v>7260.897100261013</v>
      </c>
      <c r="BO26" s="52">
        <v>7986.986810287115</v>
      </c>
    </row>
    <row r="27" spans="1:67" s="8" customFormat="1" ht="13.5" customHeight="1">
      <c r="A27" s="43" t="s">
        <v>46</v>
      </c>
      <c r="B27" s="31" t="e">
        <f>C27+D27</f>
        <v>#REF!</v>
      </c>
      <c r="C27" s="19" t="e">
        <f>#REF!*#REF!*6</f>
        <v>#REF!</v>
      </c>
      <c r="D27" s="19" t="e">
        <f>#REF!*#REF!*6</f>
        <v>#REF!</v>
      </c>
      <c r="E27" s="8" t="e">
        <f>#REF!*#REF!*#REF!</f>
        <v>#REF!</v>
      </c>
      <c r="F27" s="8" t="e">
        <f>#REF!*#REF!*6</f>
        <v>#REF!</v>
      </c>
      <c r="G27" s="8" t="e">
        <f>#REF!*#REF!*6</f>
        <v>#REF!</v>
      </c>
      <c r="H27" s="8" t="e">
        <f>#REF!*#REF!*#REF!</f>
        <v>#REF!</v>
      </c>
      <c r="I27" s="8" t="e">
        <f>#REF!*#REF!*6</f>
        <v>#REF!</v>
      </c>
      <c r="J27" s="8" t="e">
        <f>#REF!*#REF!*6</f>
        <v>#REF!</v>
      </c>
      <c r="K27" s="15" t="e">
        <f>#REF!*#REF!*#REF!</f>
        <v>#REF!</v>
      </c>
      <c r="L27" s="15" t="e">
        <f>#REF!*#REF!*6</f>
        <v>#REF!</v>
      </c>
      <c r="M27" s="15" t="e">
        <f>#REF!*#REF!*6</f>
        <v>#REF!</v>
      </c>
      <c r="N27" s="8" t="e">
        <f>#REF!*#REF!*#REF!</f>
        <v>#REF!</v>
      </c>
      <c r="O27" s="8" t="e">
        <f>#REF!*#REF!*6</f>
        <v>#REF!</v>
      </c>
      <c r="P27" s="8" t="e">
        <f>#REF!*#REF!*6</f>
        <v>#REF!</v>
      </c>
      <c r="Q27" s="8" t="e">
        <f>#REF!*#REF!*#REF!</f>
        <v>#REF!</v>
      </c>
      <c r="R27" s="8" t="e">
        <f>#REF!*#REF!*6</f>
        <v>#REF!</v>
      </c>
      <c r="S27" s="8" t="e">
        <f>#REF!*#REF!*6</f>
        <v>#REF!</v>
      </c>
      <c r="T27" s="15" t="e">
        <f>#REF!*#REF!*#REF!</f>
        <v>#REF!</v>
      </c>
      <c r="U27" s="15" t="e">
        <f>#REF!*#REF!*6</f>
        <v>#REF!</v>
      </c>
      <c r="V27" s="15" t="e">
        <f>#REF!*#REF!*6</f>
        <v>#REF!</v>
      </c>
      <c r="W27" s="37" t="e">
        <f>#REF!*#REF!*#REF!</f>
        <v>#REF!</v>
      </c>
      <c r="X27" s="37" t="e">
        <f>#REF!*#REF!*6</f>
        <v>#REF!</v>
      </c>
      <c r="Y27" s="46" t="e">
        <f>#REF!*#REF!*6</f>
        <v>#REF!</v>
      </c>
      <c r="Z27" s="15" t="e">
        <f>#REF!*#REF!*#REF!</f>
        <v>#REF!</v>
      </c>
      <c r="AA27" s="15" t="e">
        <f>#REF!*#REF!*6</f>
        <v>#REF!</v>
      </c>
      <c r="AB27" s="15" t="e">
        <f>#REF!*#REF!*6</f>
        <v>#REF!</v>
      </c>
      <c r="AC27" s="8" t="e">
        <f>#REF!*#REF!*#REF!</f>
        <v>#REF!</v>
      </c>
      <c r="AD27" s="8" t="e">
        <f>#REF!*#REF!*6</f>
        <v>#REF!</v>
      </c>
      <c r="AE27" s="8" t="e">
        <f>#REF!*#REF!*6</f>
        <v>#REF!</v>
      </c>
      <c r="AF27" s="15" t="e">
        <f>AG27+AH27</f>
        <v>#REF!</v>
      </c>
      <c r="AG27" s="15" t="e">
        <f>#REF!*#REF!*6</f>
        <v>#REF!</v>
      </c>
      <c r="AH27" s="15" t="e">
        <f>#REF!*#REF!*6</f>
        <v>#REF!</v>
      </c>
      <c r="AI27" s="8" t="e">
        <f>#REF!*#REF!*#REF!</f>
        <v>#REF!</v>
      </c>
      <c r="AJ27" s="8" t="e">
        <f>#REF!*#REF!*6</f>
        <v>#REF!</v>
      </c>
      <c r="AK27" s="8" t="e">
        <f>#REF!*#REF!*6</f>
        <v>#REF!</v>
      </c>
      <c r="AL27" s="8" t="e">
        <f>#REF!*#REF!*#REF!</f>
        <v>#REF!</v>
      </c>
      <c r="AM27" s="8" t="e">
        <f>#REF!*#REF!*6</f>
        <v>#REF!</v>
      </c>
      <c r="AN27" s="8" t="e">
        <f>#REF!*#REF!*6</f>
        <v>#REF!</v>
      </c>
      <c r="AO27" s="8" t="e">
        <f>#REF!*#REF!*#REF!</f>
        <v>#REF!</v>
      </c>
      <c r="AP27" s="8" t="e">
        <f>#REF!*#REF!*6</f>
        <v>#REF!</v>
      </c>
      <c r="AQ27" s="8" t="e">
        <f>#REF!*#REF!*6</f>
        <v>#REF!</v>
      </c>
      <c r="AR27" s="15" t="e">
        <f>#REF!*#REF!*#REF!</f>
        <v>#REF!</v>
      </c>
      <c r="AS27" s="15" t="e">
        <f>#REF!*#REF!*6</f>
        <v>#REF!</v>
      </c>
      <c r="AT27" s="15" t="e">
        <f>#REF!*#REF!*6</f>
        <v>#REF!</v>
      </c>
      <c r="AU27" s="15" t="e">
        <f>#REF!*#REF!*#REF!</f>
        <v>#REF!</v>
      </c>
      <c r="AV27" s="15" t="e">
        <f>#REF!*#REF!*6</f>
        <v>#REF!</v>
      </c>
      <c r="AW27" s="15" t="e">
        <f>#REF!*#REF!*6</f>
        <v>#REF!</v>
      </c>
      <c r="AX27" s="8" t="e">
        <f>#REF!*#REF!*#REF!</f>
        <v>#REF!</v>
      </c>
      <c r="AY27" s="8" t="e">
        <f>#REF!*#REF!*6</f>
        <v>#REF!</v>
      </c>
      <c r="AZ27" s="8" t="e">
        <f>#REF!*#REF!*6</f>
        <v>#REF!</v>
      </c>
      <c r="BA27" s="28" t="e">
        <f>#REF!*#REF!*#REF!</f>
        <v>#REF!</v>
      </c>
      <c r="BB27" s="28" t="e">
        <f>#REF!*#REF!*6</f>
        <v>#REF!</v>
      </c>
      <c r="BC27" s="28" t="e">
        <f>#REF!*#REF!*6</f>
        <v>#REF!</v>
      </c>
      <c r="BD27" s="8" t="e">
        <f>#REF!*#REF!*#REF!</f>
        <v>#REF!</v>
      </c>
      <c r="BE27" s="8" t="e">
        <f>#REF!*#REF!*6</f>
        <v>#REF!</v>
      </c>
      <c r="BF27" s="8" t="e">
        <f>#REF!*#REF!*6</f>
        <v>#REF!</v>
      </c>
      <c r="BG27" s="15" t="e">
        <f>#REF!*#REF!*#REF!</f>
        <v>#REF!</v>
      </c>
      <c r="BH27" s="15" t="e">
        <f>#REF!*#REF!*6</f>
        <v>#REF!</v>
      </c>
      <c r="BI27" s="15" t="e">
        <f>#REF!*#REF!*6</f>
        <v>#REF!</v>
      </c>
      <c r="BJ27" s="8" t="e">
        <f>#REF!*#REF!*#REF!</f>
        <v>#REF!</v>
      </c>
      <c r="BK27" s="8" t="e">
        <f>#REF!*#REF!*6</f>
        <v>#REF!</v>
      </c>
      <c r="BL27" s="8" t="e">
        <f>#REF!*#REF!*6</f>
        <v>#REF!</v>
      </c>
      <c r="BM27" s="52">
        <v>9510.983999999999</v>
      </c>
      <c r="BN27" s="52">
        <v>4529.04</v>
      </c>
      <c r="BO27" s="52">
        <v>4981.9439999999995</v>
      </c>
    </row>
    <row r="28" spans="1:67" s="2" customFormat="1" ht="12.75">
      <c r="A28" s="9" t="s">
        <v>47</v>
      </c>
      <c r="B28" s="33" t="e">
        <f>((B19-#REF!)+B25)*(15.8%)</f>
        <v>#REF!</v>
      </c>
      <c r="C28" s="9" t="e">
        <f>((C19-#REF!)+C25)*(15.8%)</f>
        <v>#REF!</v>
      </c>
      <c r="D28" s="9" t="e">
        <f>((D19-#REF!)+D25)*(15.8%)</f>
        <v>#REF!</v>
      </c>
      <c r="E28" s="2" t="e">
        <f>((E19-#REF!)+E25)*(15.8%)</f>
        <v>#REF!</v>
      </c>
      <c r="F28" s="2" t="e">
        <f>((F19-#REF!)+F25)*(15.8%)</f>
        <v>#REF!</v>
      </c>
      <c r="G28" s="2" t="e">
        <f>((G19-#REF!)+G25)*(15.8%)</f>
        <v>#REF!</v>
      </c>
      <c r="H28" s="2" t="e">
        <f>((H19-#REF!)+H25)*(15.8%)</f>
        <v>#REF!</v>
      </c>
      <c r="I28" s="2" t="e">
        <f>((I19-#REF!)+I25)*(15.8%)</f>
        <v>#REF!</v>
      </c>
      <c r="J28" s="2" t="e">
        <f>((J19-#REF!)+J25)*(15.8%)</f>
        <v>#REF!</v>
      </c>
      <c r="K28" s="12" t="e">
        <f>((K19-#REF!)+K25)*(15.8%)</f>
        <v>#REF!</v>
      </c>
      <c r="L28" s="12" t="e">
        <f>((L19-#REF!)+L25)*(15.8%)</f>
        <v>#REF!</v>
      </c>
      <c r="M28" s="12" t="e">
        <f>((M19-#REF!)+M25)*(15.8%)</f>
        <v>#REF!</v>
      </c>
      <c r="N28" s="2" t="e">
        <f>((N19-#REF!)+N25)*(15.8%)</f>
        <v>#REF!</v>
      </c>
      <c r="O28" s="2" t="e">
        <f>((O19-#REF!)+O25)*(15.8%)</f>
        <v>#REF!</v>
      </c>
      <c r="P28" s="2" t="e">
        <f>((P19-#REF!)+P25)*(15.8%)</f>
        <v>#REF!</v>
      </c>
      <c r="Q28" s="2" t="e">
        <f>((Q19-#REF!)+Q25)*(15.8%)</f>
        <v>#REF!</v>
      </c>
      <c r="R28" s="2" t="e">
        <f>((R19-#REF!)+R25)*(15.8%)</f>
        <v>#REF!</v>
      </c>
      <c r="S28" s="2" t="e">
        <f>((S19-#REF!)+S25)*(15.8%)</f>
        <v>#REF!</v>
      </c>
      <c r="T28" s="12" t="e">
        <f>((T19-#REF!)+T25)*(15.8%)</f>
        <v>#REF!</v>
      </c>
      <c r="U28" s="12" t="e">
        <f>((U19-#REF!)+U25)*(15.8%)</f>
        <v>#REF!</v>
      </c>
      <c r="V28" s="12" t="e">
        <f>((V19-#REF!)+V25)*(15.8%)</f>
        <v>#REF!</v>
      </c>
      <c r="W28" s="38" t="e">
        <f>((W19-#REF!)+W25)*(15.8%)</f>
        <v>#REF!</v>
      </c>
      <c r="X28" s="38" t="e">
        <f>((X19-#REF!)+X25)*(15.8%)</f>
        <v>#REF!</v>
      </c>
      <c r="Y28" s="47" t="e">
        <f>((Y19-#REF!)+Y25)*(15.8%)</f>
        <v>#REF!</v>
      </c>
      <c r="Z28" s="12" t="e">
        <f>((Z19-#REF!)+Z25)*(15.8%)</f>
        <v>#REF!</v>
      </c>
      <c r="AA28" s="12" t="e">
        <f>((AA19-#REF!)+AA25)*(15.8%)</f>
        <v>#REF!</v>
      </c>
      <c r="AB28" s="12" t="e">
        <f>((AB19-#REF!)+AB25)*(15.8%)</f>
        <v>#REF!</v>
      </c>
      <c r="AC28" s="2" t="e">
        <f>((AC19-#REF!)+AC25)*(15.8%)</f>
        <v>#REF!</v>
      </c>
      <c r="AD28" s="2" t="e">
        <f>((AD19-#REF!)+AD25)*(15.8%)</f>
        <v>#REF!</v>
      </c>
      <c r="AE28" s="2" t="e">
        <f>((AE19-#REF!)+AE25)*(15.8%)</f>
        <v>#REF!</v>
      </c>
      <c r="AF28" s="12" t="e">
        <f>((AF19-#REF!)+AF25)*(15.8%)</f>
        <v>#REF!</v>
      </c>
      <c r="AG28" s="12" t="e">
        <f>((AG19-#REF!)+AG25)*(15.8%)</f>
        <v>#REF!</v>
      </c>
      <c r="AH28" s="12" t="e">
        <f>((AH19-#REF!)+AH25)*(15.8%)</f>
        <v>#REF!</v>
      </c>
      <c r="AI28" s="2" t="e">
        <f>((AI19-#REF!)+AI25)*(15.8%)</f>
        <v>#REF!</v>
      </c>
      <c r="AJ28" s="2" t="e">
        <f>((AJ19-#REF!)+AJ25)*(15.8%)</f>
        <v>#REF!</v>
      </c>
      <c r="AK28" s="2" t="e">
        <f>((AK19-#REF!)+AK25)*(15.8%)</f>
        <v>#REF!</v>
      </c>
      <c r="AL28" s="2" t="e">
        <f>((AL19-#REF!)+AL25)*(15.8%)</f>
        <v>#REF!</v>
      </c>
      <c r="AM28" s="2" t="e">
        <f>((AM19-#REF!)+AM25)*(15.8%)</f>
        <v>#REF!</v>
      </c>
      <c r="AN28" s="2" t="e">
        <f>((AN19-#REF!)+AN25)*(15.8%)</f>
        <v>#REF!</v>
      </c>
      <c r="AO28" s="2" t="e">
        <f>((AO19-#REF!)+AO25)*(15.8%)</f>
        <v>#REF!</v>
      </c>
      <c r="AP28" s="2" t="e">
        <f>((AP19-#REF!)+AP25)*(15.8%)</f>
        <v>#REF!</v>
      </c>
      <c r="AQ28" s="2" t="e">
        <f>((AQ19-#REF!)+AQ25)*(15.8%)</f>
        <v>#REF!</v>
      </c>
      <c r="AR28" s="12" t="e">
        <f>((AR19-#REF!)+AR25)*(15.8%)</f>
        <v>#REF!</v>
      </c>
      <c r="AS28" s="12" t="e">
        <f>((AS19-#REF!)+AS25)*(15.8%)</f>
        <v>#REF!</v>
      </c>
      <c r="AT28" s="12" t="e">
        <f>((AT19-#REF!)+AT25)*(15.8%)</f>
        <v>#REF!</v>
      </c>
      <c r="AU28" s="12" t="e">
        <f>((AU19-#REF!)+AU25)*(15.8%)</f>
        <v>#REF!</v>
      </c>
      <c r="AV28" s="12" t="e">
        <f>((AV19-#REF!)+AV25)*(15.8%)</f>
        <v>#REF!</v>
      </c>
      <c r="AW28" s="12" t="e">
        <f>((AW19-#REF!)+AW25)*(15.8%)</f>
        <v>#REF!</v>
      </c>
      <c r="AX28" s="2" t="e">
        <f>((AX19-#REF!)+AX25)*(15.8%)</f>
        <v>#REF!</v>
      </c>
      <c r="AY28" s="2" t="e">
        <f>((AY19-#REF!)+AY25)*(15.8%)</f>
        <v>#REF!</v>
      </c>
      <c r="AZ28" s="2" t="e">
        <f>((AZ19-#REF!)+AZ25)*(15.8%)</f>
        <v>#REF!</v>
      </c>
      <c r="BA28" s="26" t="e">
        <f>((BA19-#REF!)+BA25)*(15.8%)</f>
        <v>#REF!</v>
      </c>
      <c r="BB28" s="26" t="e">
        <f>((BB19-#REF!)+BB25)*(15.8%)</f>
        <v>#REF!</v>
      </c>
      <c r="BC28" s="26" t="e">
        <f>((BC19-#REF!)+BC25)*(15.8%)</f>
        <v>#REF!</v>
      </c>
      <c r="BD28" s="2" t="e">
        <f>((BD19-#REF!)+BD25)*(15.8%)</f>
        <v>#REF!</v>
      </c>
      <c r="BE28" s="2" t="e">
        <f>((BE19-#REF!)+BE25)*(15.8%)</f>
        <v>#REF!</v>
      </c>
      <c r="BF28" s="2" t="e">
        <f>((BF19-#REF!)+BF25)*(15.8%)</f>
        <v>#REF!</v>
      </c>
      <c r="BG28" s="12" t="e">
        <f>((BG19-#REF!)+BG25)*(15.8%)</f>
        <v>#REF!</v>
      </c>
      <c r="BH28" s="12" t="e">
        <f>((BH19-#REF!)+BH25)*(15.8%)</f>
        <v>#REF!</v>
      </c>
      <c r="BI28" s="12" t="e">
        <f>((BI19-#REF!)+BI25)*(15.8%)</f>
        <v>#REF!</v>
      </c>
      <c r="BJ28" s="2" t="e">
        <f>((BJ19-#REF!)+BJ25)*(15.8%)</f>
        <v>#REF!</v>
      </c>
      <c r="BK28" s="2" t="e">
        <f>((BK19-#REF!)+BK25)*(15.8%)</f>
        <v>#REF!</v>
      </c>
      <c r="BL28" s="2" t="e">
        <f>((BL19-#REF!)+BL25)*(15.8%)</f>
        <v>#REF!</v>
      </c>
      <c r="BM28" s="52">
        <v>5515.7994256722295</v>
      </c>
      <c r="BN28" s="52">
        <v>2628.285805940869</v>
      </c>
      <c r="BO28" s="52">
        <v>2887.513619731361</v>
      </c>
    </row>
    <row r="29" spans="1:67" s="2" customFormat="1" ht="25.5">
      <c r="A29" s="39" t="s">
        <v>48</v>
      </c>
      <c r="B29" s="33" t="e">
        <f>SUM(#REF!)</f>
        <v>#REF!</v>
      </c>
      <c r="C29" s="9" t="e">
        <f>SUM(#REF!)</f>
        <v>#REF!</v>
      </c>
      <c r="D29" s="9" t="e">
        <f>SUM(#REF!)</f>
        <v>#REF!</v>
      </c>
      <c r="E29" s="2" t="e">
        <f>SUM(#REF!)</f>
        <v>#REF!</v>
      </c>
      <c r="F29" s="2" t="e">
        <f>SUM(#REF!)</f>
        <v>#REF!</v>
      </c>
      <c r="G29" s="2" t="e">
        <f>SUM(#REF!)</f>
        <v>#REF!</v>
      </c>
      <c r="H29" s="2" t="e">
        <f>SUM(#REF!)</f>
        <v>#REF!</v>
      </c>
      <c r="I29" s="2" t="e">
        <f>SUM(#REF!)</f>
        <v>#REF!</v>
      </c>
      <c r="J29" s="2" t="e">
        <f>SUM(#REF!)</f>
        <v>#REF!</v>
      </c>
      <c r="K29" s="12" t="e">
        <f>SUM(#REF!)</f>
        <v>#REF!</v>
      </c>
      <c r="L29" s="12" t="e">
        <f>SUM(#REF!)</f>
        <v>#REF!</v>
      </c>
      <c r="M29" s="12" t="e">
        <f>SUM(#REF!)</f>
        <v>#REF!</v>
      </c>
      <c r="N29" s="2" t="e">
        <f>SUM(#REF!)</f>
        <v>#REF!</v>
      </c>
      <c r="O29" s="2" t="e">
        <f>SUM(#REF!)</f>
        <v>#REF!</v>
      </c>
      <c r="P29" s="2" t="e">
        <f>SUM(#REF!)</f>
        <v>#REF!</v>
      </c>
      <c r="Q29" s="2" t="e">
        <f>SUM(#REF!)</f>
        <v>#REF!</v>
      </c>
      <c r="R29" s="2" t="e">
        <f>SUM(#REF!)</f>
        <v>#REF!</v>
      </c>
      <c r="S29" s="2" t="e">
        <f>SUM(#REF!)</f>
        <v>#REF!</v>
      </c>
      <c r="T29" s="12" t="e">
        <f>SUM(#REF!)</f>
        <v>#REF!</v>
      </c>
      <c r="U29" s="12" t="e">
        <f>SUM(#REF!)</f>
        <v>#REF!</v>
      </c>
      <c r="V29" s="12" t="e">
        <f>SUM(#REF!)</f>
        <v>#REF!</v>
      </c>
      <c r="W29" s="38" t="e">
        <f>SUM(#REF!)</f>
        <v>#REF!</v>
      </c>
      <c r="X29" s="38" t="e">
        <f>SUM(#REF!)</f>
        <v>#REF!</v>
      </c>
      <c r="Y29" s="47" t="e">
        <f>SUM(#REF!)</f>
        <v>#REF!</v>
      </c>
      <c r="Z29" s="12" t="e">
        <f>SUM(#REF!)</f>
        <v>#REF!</v>
      </c>
      <c r="AA29" s="12" t="e">
        <f>SUM(#REF!)</f>
        <v>#REF!</v>
      </c>
      <c r="AB29" s="12" t="e">
        <f>SUM(#REF!)</f>
        <v>#REF!</v>
      </c>
      <c r="AC29" s="2" t="e">
        <f>SUM(#REF!)</f>
        <v>#REF!</v>
      </c>
      <c r="AD29" s="2" t="e">
        <f>SUM(#REF!)</f>
        <v>#REF!</v>
      </c>
      <c r="AE29" s="2" t="e">
        <f>SUM(#REF!)</f>
        <v>#REF!</v>
      </c>
      <c r="AF29" s="12" t="e">
        <f>SUM(#REF!)</f>
        <v>#REF!</v>
      </c>
      <c r="AG29" s="12" t="e">
        <f>SUM(#REF!)</f>
        <v>#REF!</v>
      </c>
      <c r="AH29" s="12" t="e">
        <f>SUM(#REF!)</f>
        <v>#REF!</v>
      </c>
      <c r="AI29" s="2" t="e">
        <f>SUM(#REF!)</f>
        <v>#REF!</v>
      </c>
      <c r="AJ29" s="2" t="e">
        <f>SUM(#REF!)</f>
        <v>#REF!</v>
      </c>
      <c r="AK29" s="2" t="e">
        <f>SUM(#REF!)</f>
        <v>#REF!</v>
      </c>
      <c r="AL29" s="2" t="e">
        <f>SUM(#REF!)</f>
        <v>#REF!</v>
      </c>
      <c r="AM29" s="2" t="e">
        <f>SUM(#REF!)</f>
        <v>#REF!</v>
      </c>
      <c r="AN29" s="2" t="e">
        <f>SUM(#REF!)</f>
        <v>#REF!</v>
      </c>
      <c r="AO29" s="2" t="e">
        <f>SUM(#REF!)</f>
        <v>#REF!</v>
      </c>
      <c r="AP29" s="2" t="e">
        <f>SUM(#REF!)</f>
        <v>#REF!</v>
      </c>
      <c r="AQ29" s="2" t="e">
        <f>SUM(#REF!)</f>
        <v>#REF!</v>
      </c>
      <c r="AR29" s="12" t="e">
        <f>SUM(#REF!)</f>
        <v>#REF!</v>
      </c>
      <c r="AS29" s="12" t="e">
        <f>SUM(#REF!)</f>
        <v>#REF!</v>
      </c>
      <c r="AT29" s="12" t="e">
        <f>SUM(#REF!)</f>
        <v>#REF!</v>
      </c>
      <c r="AU29" s="12" t="e">
        <f>SUM(#REF!)</f>
        <v>#REF!</v>
      </c>
      <c r="AV29" s="12" t="e">
        <f>SUM(#REF!)</f>
        <v>#REF!</v>
      </c>
      <c r="AW29" s="12" t="e">
        <f>SUM(#REF!)</f>
        <v>#REF!</v>
      </c>
      <c r="AX29" s="2" t="e">
        <f>SUM(#REF!)</f>
        <v>#REF!</v>
      </c>
      <c r="AY29" s="2" t="e">
        <f>SUM(#REF!)</f>
        <v>#REF!</v>
      </c>
      <c r="AZ29" s="2" t="e">
        <f>SUM(#REF!)</f>
        <v>#REF!</v>
      </c>
      <c r="BA29" s="26" t="e">
        <f>SUM(#REF!)</f>
        <v>#REF!</v>
      </c>
      <c r="BB29" s="26" t="e">
        <f>SUM(#REF!)</f>
        <v>#REF!</v>
      </c>
      <c r="BC29" s="26" t="e">
        <f>SUM(#REF!)</f>
        <v>#REF!</v>
      </c>
      <c r="BD29" s="2" t="e">
        <f>SUM(#REF!)</f>
        <v>#REF!</v>
      </c>
      <c r="BE29" s="2" t="e">
        <f>SUM(#REF!)</f>
        <v>#REF!</v>
      </c>
      <c r="BF29" s="2" t="e">
        <f>SUM(#REF!)</f>
        <v>#REF!</v>
      </c>
      <c r="BG29" s="12" t="e">
        <f>SUM(#REF!)</f>
        <v>#REF!</v>
      </c>
      <c r="BH29" s="12" t="e">
        <f>SUM(#REF!)</f>
        <v>#REF!</v>
      </c>
      <c r="BI29" s="12" t="e">
        <f>SUM(#REF!)</f>
        <v>#REF!</v>
      </c>
      <c r="BJ29" s="2" t="e">
        <f>SUM(#REF!)</f>
        <v>#REF!</v>
      </c>
      <c r="BK29" s="2" t="e">
        <f>SUM(#REF!)</f>
        <v>#REF!</v>
      </c>
      <c r="BL29" s="2" t="e">
        <f>SUM(#REF!)</f>
        <v>#REF!</v>
      </c>
      <c r="BM29" s="52">
        <v>12777.593198644068</v>
      </c>
      <c r="BN29" s="52">
        <v>6084.568189830508</v>
      </c>
      <c r="BO29" s="52">
        <v>6693.02500881356</v>
      </c>
    </row>
    <row r="30" spans="1:67" s="2" customFormat="1" ht="12.75">
      <c r="A30" s="9" t="s">
        <v>56</v>
      </c>
      <c r="B30" s="33" t="e">
        <f>B12+B19+B20+B28+B29</f>
        <v>#REF!</v>
      </c>
      <c r="C30" s="9" t="e">
        <f>C12+C19+C20+C28+C29</f>
        <v>#REF!</v>
      </c>
      <c r="D30" s="9" t="e">
        <f>D12+D19+D20+D28+D29</f>
        <v>#REF!</v>
      </c>
      <c r="E30" s="2" t="e">
        <f>E12+E19+E20+E28+#REF!+#REF!+#REF!</f>
        <v>#REF!</v>
      </c>
      <c r="F30" s="2" t="e">
        <f>F12+F19+F20+F28+#REF!+#REF!+#REF!</f>
        <v>#REF!</v>
      </c>
      <c r="G30" s="2" t="e">
        <f>G12+G19+G20+G28+#REF!+#REF!+#REF!</f>
        <v>#REF!</v>
      </c>
      <c r="H30" s="2" t="e">
        <f>H12+H19+H20+H28+#REF!+#REF!+#REF!</f>
        <v>#REF!</v>
      </c>
      <c r="I30" s="2" t="e">
        <f>I12+I19+I20+I28+#REF!+#REF!+#REF!</f>
        <v>#REF!</v>
      </c>
      <c r="J30" s="2" t="e">
        <f>J12+J19+J20+J28+#REF!+#REF!+#REF!</f>
        <v>#REF!</v>
      </c>
      <c r="K30" s="12" t="e">
        <f>K12+K19+K20+K28+#REF!+#REF!+#REF!</f>
        <v>#REF!</v>
      </c>
      <c r="L30" s="12" t="e">
        <f>L12+L19+L20+L28+#REF!+#REF!+#REF!</f>
        <v>#REF!</v>
      </c>
      <c r="M30" s="12" t="e">
        <f>M12+M19+M20+M28+#REF!+#REF!+#REF!</f>
        <v>#REF!</v>
      </c>
      <c r="N30" s="2" t="e">
        <f>N12+N19+N20+N28+#REF!+#REF!+#REF!</f>
        <v>#REF!</v>
      </c>
      <c r="O30" s="2" t="e">
        <f>O12+O19+O20+O28+#REF!+#REF!+#REF!</f>
        <v>#REF!</v>
      </c>
      <c r="P30" s="2" t="e">
        <f>P12+P19+P20+P28+#REF!+#REF!+#REF!</f>
        <v>#REF!</v>
      </c>
      <c r="Q30" s="2" t="e">
        <f>Q12+Q19+Q20+Q28+#REF!+#REF!+#REF!</f>
        <v>#REF!</v>
      </c>
      <c r="R30" s="2" t="e">
        <f>R12+R19+R20+R28+#REF!+#REF!+#REF!</f>
        <v>#REF!</v>
      </c>
      <c r="S30" s="2" t="e">
        <f>S12+S19+S20+S28+#REF!+#REF!+#REF!</f>
        <v>#REF!</v>
      </c>
      <c r="T30" s="12" t="e">
        <f>T12+T19+T20+T28+#REF!+#REF!+#REF!</f>
        <v>#REF!</v>
      </c>
      <c r="U30" s="12" t="e">
        <f>U12+U19+U20+U28+#REF!+#REF!+#REF!</f>
        <v>#REF!</v>
      </c>
      <c r="V30" s="12" t="e">
        <f>V12+V19+V20+V28+#REF!+#REF!+#REF!</f>
        <v>#REF!</v>
      </c>
      <c r="W30" s="38" t="e">
        <f>W12+W19+W20+W28+#REF!+#REF!+#REF!</f>
        <v>#REF!</v>
      </c>
      <c r="X30" s="38" t="e">
        <f>X12+X19+X20+X28+#REF!+#REF!+#REF!</f>
        <v>#REF!</v>
      </c>
      <c r="Y30" s="47" t="e">
        <f>Y12+Y19+Y20+Y28+#REF!+#REF!+#REF!</f>
        <v>#REF!</v>
      </c>
      <c r="Z30" s="12" t="e">
        <f>Z12+Z19+Z20+Z28+#REF!+#REF!+#REF!</f>
        <v>#REF!</v>
      </c>
      <c r="AA30" s="12" t="e">
        <f>AA12+AA19+AA20+AA28+#REF!+#REF!+#REF!</f>
        <v>#REF!</v>
      </c>
      <c r="AB30" s="12" t="e">
        <f>AB12+AB19+AB20+AB28+#REF!+#REF!+#REF!</f>
        <v>#REF!</v>
      </c>
      <c r="AC30" s="2" t="e">
        <f>AC12+AC19+AC20+AC28+#REF!+#REF!+#REF!</f>
        <v>#REF!</v>
      </c>
      <c r="AD30" s="2" t="e">
        <f>AD12+AD19+AD20+AD28+#REF!+#REF!+#REF!</f>
        <v>#REF!</v>
      </c>
      <c r="AE30" s="2" t="e">
        <f>AE12+AE19+AE20+AE28+#REF!+#REF!+#REF!</f>
        <v>#REF!</v>
      </c>
      <c r="AF30" s="12" t="e">
        <f>AF12+AF19+AF20+AF28+#REF!+#REF!+#REF!</f>
        <v>#REF!</v>
      </c>
      <c r="AG30" s="12" t="e">
        <f>AG12+AG19+AG20+AG28+#REF!+#REF!+#REF!</f>
        <v>#REF!</v>
      </c>
      <c r="AH30" s="12" t="e">
        <f>AH12+AH19+AH20+AH28+#REF!+#REF!+#REF!</f>
        <v>#REF!</v>
      </c>
      <c r="AI30" s="2" t="e">
        <f>AI12+AI19+AI20+AI28+#REF!+#REF!+#REF!</f>
        <v>#REF!</v>
      </c>
      <c r="AJ30" s="2" t="e">
        <f>AJ12+AJ19+AJ20+AJ28+#REF!+#REF!+#REF!</f>
        <v>#REF!</v>
      </c>
      <c r="AK30" s="2" t="e">
        <f>AK12+AK19+AK20+AK28+#REF!+#REF!+#REF!</f>
        <v>#REF!</v>
      </c>
      <c r="AL30" s="2" t="e">
        <f>AL12+AL19+AL20+AL28+#REF!+#REF!+#REF!</f>
        <v>#REF!</v>
      </c>
      <c r="AM30" s="2" t="e">
        <f>AM12+AM19+AM20+AM28+#REF!+#REF!+#REF!</f>
        <v>#REF!</v>
      </c>
      <c r="AN30" s="2" t="e">
        <f>AN12+AN19+AN20+AN28+#REF!+#REF!+#REF!</f>
        <v>#REF!</v>
      </c>
      <c r="AO30" s="2" t="e">
        <f>AO12+AO19+AO20+AO28+#REF!+#REF!+#REF!</f>
        <v>#REF!</v>
      </c>
      <c r="AP30" s="2" t="e">
        <f>AP12+AP19+AP20+AP28+#REF!+#REF!+#REF!</f>
        <v>#REF!</v>
      </c>
      <c r="AQ30" s="2" t="e">
        <f>AQ12+AQ19+AQ20+AQ28+#REF!+#REF!+#REF!</f>
        <v>#REF!</v>
      </c>
      <c r="AR30" s="12" t="e">
        <f>AR12+AR19+AR20+AR28+#REF!+#REF!+#REF!</f>
        <v>#REF!</v>
      </c>
      <c r="AS30" s="12" t="e">
        <f>AS12+AS19+AS20+AS28+#REF!+#REF!+#REF!</f>
        <v>#REF!</v>
      </c>
      <c r="AT30" s="12" t="e">
        <f>AT12+AT19+AT20+AT28+#REF!+#REF!+#REF!</f>
        <v>#REF!</v>
      </c>
      <c r="AU30" s="12" t="e">
        <f>AU12+AU19+AU20+AU28+#REF!+#REF!+#REF!</f>
        <v>#REF!</v>
      </c>
      <c r="AV30" s="12" t="e">
        <f>AV12+AV19+AV20+AV28+#REF!+#REF!+#REF!</f>
        <v>#REF!</v>
      </c>
      <c r="AW30" s="12" t="e">
        <f>AW12+AW19+AW20+AW28+#REF!+#REF!+#REF!</f>
        <v>#REF!</v>
      </c>
      <c r="AX30" s="2" t="e">
        <f>AX12+AX19+AX20+AX28+#REF!+#REF!+#REF!</f>
        <v>#REF!</v>
      </c>
      <c r="AY30" s="2" t="e">
        <f>AY12+AY19+AY20+AY28+#REF!+#REF!+#REF!</f>
        <v>#REF!</v>
      </c>
      <c r="AZ30" s="2" t="e">
        <f>AZ12+AZ19+AZ20+AZ28+#REF!+#REF!+#REF!</f>
        <v>#REF!</v>
      </c>
      <c r="BA30" s="26" t="e">
        <f>BA12+BA19+BA20+BA28+#REF!+#REF!+#REF!</f>
        <v>#REF!</v>
      </c>
      <c r="BB30" s="26" t="e">
        <f>BB12+BB19+BB20+BB28+#REF!+#REF!+#REF!</f>
        <v>#REF!</v>
      </c>
      <c r="BC30" s="26" t="e">
        <f>BC12+BC19+BC20+BC28+#REF!+#REF!+#REF!</f>
        <v>#REF!</v>
      </c>
      <c r="BD30" s="2" t="e">
        <f>BD12+BD19+BD20+BD28+#REF!+#REF!+#REF!</f>
        <v>#REF!</v>
      </c>
      <c r="BE30" s="2" t="e">
        <f>BE12+BE19+BE20+BE28+#REF!+#REF!+#REF!</f>
        <v>#REF!</v>
      </c>
      <c r="BF30" s="2" t="e">
        <f>BF12+BF19+BF20+BF28+#REF!+#REF!+#REF!</f>
        <v>#REF!</v>
      </c>
      <c r="BG30" s="12" t="e">
        <f>BG12+BG19+BG20+BG28+#REF!+#REF!+#REF!</f>
        <v>#REF!</v>
      </c>
      <c r="BH30" s="12" t="e">
        <f>BH12+BH19+BH20+BH28+#REF!+#REF!+#REF!</f>
        <v>#REF!</v>
      </c>
      <c r="BI30" s="12" t="e">
        <f>BI12+BI19+BI20+BI28+#REF!+#REF!+#REF!</f>
        <v>#REF!</v>
      </c>
      <c r="BJ30" s="2" t="e">
        <f>BJ12+BJ19+BJ20+BJ28+#REF!+#REF!+#REF!</f>
        <v>#REF!</v>
      </c>
      <c r="BK30" s="2" t="e">
        <f>BK12+BK19+BK20+BK28+#REF!+#REF!+#REF!</f>
        <v>#REF!</v>
      </c>
      <c r="BL30" s="2" t="e">
        <f>BL12+BL19+BL20+BL28+#REF!+#REF!+#REF!</f>
        <v>#REF!</v>
      </c>
      <c r="BM30" s="52">
        <v>100726.62961811735</v>
      </c>
      <c r="BN30" s="52">
        <v>47970.91904246857</v>
      </c>
      <c r="BO30" s="52">
        <v>52755.710575648794</v>
      </c>
    </row>
    <row r="31" spans="1:67" s="2" customFormat="1" ht="12.75">
      <c r="A31" s="9" t="s">
        <v>65</v>
      </c>
      <c r="B31" s="33" t="e">
        <f>(B30-B12)*3%</f>
        <v>#REF!</v>
      </c>
      <c r="C31" s="9" t="e">
        <f>(C30-C12)*3%</f>
        <v>#REF!</v>
      </c>
      <c r="D31" s="9" t="e">
        <f>(D30-D12)*3%</f>
        <v>#REF!</v>
      </c>
      <c r="E31" s="2" t="e">
        <f>(E30-E12)*3%</f>
        <v>#REF!</v>
      </c>
      <c r="F31" s="2" t="e">
        <f>(F30-F12)*3%</f>
        <v>#REF!</v>
      </c>
      <c r="G31" s="2" t="e">
        <f>(G30-G12)*3%</f>
        <v>#REF!</v>
      </c>
      <c r="H31" s="2" t="e">
        <f>(H30-H12)*3%</f>
        <v>#REF!</v>
      </c>
      <c r="I31" s="2" t="e">
        <f>(I30-I12)*3%</f>
        <v>#REF!</v>
      </c>
      <c r="J31" s="2" t="e">
        <f>(J30-J12)*3%</f>
        <v>#REF!</v>
      </c>
      <c r="K31" s="12" t="e">
        <f>(K30-K12)*3%</f>
        <v>#REF!</v>
      </c>
      <c r="L31" s="12" t="e">
        <f>(L30-L12)*3%</f>
        <v>#REF!</v>
      </c>
      <c r="M31" s="12" t="e">
        <f>(M30-M12)*3%</f>
        <v>#REF!</v>
      </c>
      <c r="N31" s="2" t="e">
        <f>(N30-N12)*3%</f>
        <v>#REF!</v>
      </c>
      <c r="O31" s="2" t="e">
        <f>(O30-O12)*3%</f>
        <v>#REF!</v>
      </c>
      <c r="P31" s="2" t="e">
        <f>(P30-P12)*3%</f>
        <v>#REF!</v>
      </c>
      <c r="Q31" s="2" t="e">
        <f>(Q30-Q12)*3%</f>
        <v>#REF!</v>
      </c>
      <c r="R31" s="2" t="e">
        <f>(R30-R12)*3%</f>
        <v>#REF!</v>
      </c>
      <c r="S31" s="2" t="e">
        <f>(S30-S12)*3%</f>
        <v>#REF!</v>
      </c>
      <c r="T31" s="12" t="e">
        <f>(T30-T12)*3%</f>
        <v>#REF!</v>
      </c>
      <c r="U31" s="12" t="e">
        <f>(U30-U12)*3%</f>
        <v>#REF!</v>
      </c>
      <c r="V31" s="12" t="e">
        <f>(V30-V12)*3%</f>
        <v>#REF!</v>
      </c>
      <c r="W31" s="38" t="e">
        <f>(W30-W12)*3%</f>
        <v>#REF!</v>
      </c>
      <c r="X31" s="38" t="e">
        <f>(X30-X12)*3%</f>
        <v>#REF!</v>
      </c>
      <c r="Y31" s="47" t="e">
        <f>(Y30-Y12)*3%</f>
        <v>#REF!</v>
      </c>
      <c r="Z31" s="12" t="e">
        <f>(Z30-Z12)*3%</f>
        <v>#REF!</v>
      </c>
      <c r="AA31" s="12" t="e">
        <f>(AA30-AA12)*3%</f>
        <v>#REF!</v>
      </c>
      <c r="AB31" s="12" t="e">
        <f>(AB30-AB12)*3%</f>
        <v>#REF!</v>
      </c>
      <c r="AC31" s="2" t="e">
        <f>(AC30-AC12)*3%</f>
        <v>#REF!</v>
      </c>
      <c r="AD31" s="2" t="e">
        <f>(AD30-AD12)*3%</f>
        <v>#REF!</v>
      </c>
      <c r="AE31" s="2" t="e">
        <f>(AE30-AE12)*3%</f>
        <v>#REF!</v>
      </c>
      <c r="AF31" s="12" t="e">
        <f>(AF30-AF12)*3%</f>
        <v>#REF!</v>
      </c>
      <c r="AG31" s="12" t="e">
        <f>(AG30-AG12)*3%</f>
        <v>#REF!</v>
      </c>
      <c r="AH31" s="12" t="e">
        <f>(AH30-AH12)*3%</f>
        <v>#REF!</v>
      </c>
      <c r="AI31" s="2" t="e">
        <f>(AI30-AI12)*3%</f>
        <v>#REF!</v>
      </c>
      <c r="AJ31" s="2" t="e">
        <f>(AJ30-AJ12)*3%</f>
        <v>#REF!</v>
      </c>
      <c r="AK31" s="2" t="e">
        <f>(AK30-AK12)*3%</f>
        <v>#REF!</v>
      </c>
      <c r="AL31" s="2" t="e">
        <f>(AL30-AL12)*3%</f>
        <v>#REF!</v>
      </c>
      <c r="AM31" s="2" t="e">
        <f>(AM30-AM12)*3%</f>
        <v>#REF!</v>
      </c>
      <c r="AN31" s="2" t="e">
        <f>(AN30-AN12)*3%</f>
        <v>#REF!</v>
      </c>
      <c r="AO31" s="2" t="e">
        <f>(AO30-AO12)*3%</f>
        <v>#REF!</v>
      </c>
      <c r="AP31" s="2" t="e">
        <f>(AP30-AP12)*3%</f>
        <v>#REF!</v>
      </c>
      <c r="AQ31" s="2" t="e">
        <f>(AQ30-AQ12)*3%</f>
        <v>#REF!</v>
      </c>
      <c r="AR31" s="12" t="e">
        <f>(AR30-AR12)*3%</f>
        <v>#REF!</v>
      </c>
      <c r="AS31" s="12" t="e">
        <f>(AS30-AS12)*3%</f>
        <v>#REF!</v>
      </c>
      <c r="AT31" s="12" t="e">
        <f>(AT30-AT12)*3%</f>
        <v>#REF!</v>
      </c>
      <c r="AU31" s="12" t="e">
        <f>(AU30-AU12)*3%</f>
        <v>#REF!</v>
      </c>
      <c r="AV31" s="12" t="e">
        <f>(AV30-AV12)*3%</f>
        <v>#REF!</v>
      </c>
      <c r="AW31" s="12" t="e">
        <f>(AW30-AW12)*3%</f>
        <v>#REF!</v>
      </c>
      <c r="AX31" s="2" t="e">
        <f>(AX30-AX12)*3%</f>
        <v>#REF!</v>
      </c>
      <c r="AY31" s="2" t="e">
        <f>(AY30-AY12)*3%</f>
        <v>#REF!</v>
      </c>
      <c r="AZ31" s="2" t="e">
        <f>(AZ30-AZ12)*3%</f>
        <v>#REF!</v>
      </c>
      <c r="BA31" s="26" t="e">
        <f>(BA30-BA12)*3%</f>
        <v>#REF!</v>
      </c>
      <c r="BB31" s="26" t="e">
        <f>(BB30-BB12)*3%</f>
        <v>#REF!</v>
      </c>
      <c r="BC31" s="26" t="e">
        <f>(BC30-BC12)*3%</f>
        <v>#REF!</v>
      </c>
      <c r="BD31" s="2" t="e">
        <f>(BD30-BD12)*3%</f>
        <v>#REF!</v>
      </c>
      <c r="BE31" s="2" t="e">
        <f>(BE30-BE12)*3%</f>
        <v>#REF!</v>
      </c>
      <c r="BF31" s="2" t="e">
        <f>(BF30-BF12)*3%</f>
        <v>#REF!</v>
      </c>
      <c r="BG31" s="12" t="e">
        <f>(BG30-BG12)*3%</f>
        <v>#REF!</v>
      </c>
      <c r="BH31" s="12" t="e">
        <f>(BH30-BH12)*3%</f>
        <v>#REF!</v>
      </c>
      <c r="BI31" s="12" t="e">
        <f>(BI30-BI12)*3%</f>
        <v>#REF!</v>
      </c>
      <c r="BJ31" s="2" t="e">
        <f>(BJ30-BJ12)*3%</f>
        <v>#REF!</v>
      </c>
      <c r="BK31" s="2" t="e">
        <f>(BK30-BK12)*3%</f>
        <v>#REF!</v>
      </c>
      <c r="BL31" s="2" t="e">
        <f>(BL30-BL12)*3%</f>
        <v>#REF!</v>
      </c>
      <c r="BM31" s="52">
        <v>2318.4764936282663</v>
      </c>
      <c r="BN31" s="52">
        <v>1098.178430596091</v>
      </c>
      <c r="BO31" s="52">
        <v>1220.2980630321756</v>
      </c>
    </row>
    <row r="32" spans="1:67" s="2" customFormat="1" ht="12.75">
      <c r="A32" s="9" t="s">
        <v>57</v>
      </c>
      <c r="B32" s="33" t="e">
        <f aca="true" t="shared" si="0" ref="B32:Y32">SUM(B30:B31)</f>
        <v>#REF!</v>
      </c>
      <c r="C32" s="9" t="e">
        <f t="shared" si="0"/>
        <v>#REF!</v>
      </c>
      <c r="D32" s="9" t="e">
        <f t="shared" si="0"/>
        <v>#REF!</v>
      </c>
      <c r="E32" s="2" t="e">
        <f t="shared" si="0"/>
        <v>#REF!</v>
      </c>
      <c r="F32" s="2" t="e">
        <f t="shared" si="0"/>
        <v>#REF!</v>
      </c>
      <c r="G32" s="2" t="e">
        <f t="shared" si="0"/>
        <v>#REF!</v>
      </c>
      <c r="H32" s="2" t="e">
        <f t="shared" si="0"/>
        <v>#REF!</v>
      </c>
      <c r="I32" s="2" t="e">
        <f t="shared" si="0"/>
        <v>#REF!</v>
      </c>
      <c r="J32" s="2" t="e">
        <f t="shared" si="0"/>
        <v>#REF!</v>
      </c>
      <c r="K32" s="12" t="e">
        <f t="shared" si="0"/>
        <v>#REF!</v>
      </c>
      <c r="L32" s="12" t="e">
        <f t="shared" si="0"/>
        <v>#REF!</v>
      </c>
      <c r="M32" s="12" t="e">
        <f t="shared" si="0"/>
        <v>#REF!</v>
      </c>
      <c r="N32" s="2" t="e">
        <f t="shared" si="0"/>
        <v>#REF!</v>
      </c>
      <c r="O32" s="2" t="e">
        <f t="shared" si="0"/>
        <v>#REF!</v>
      </c>
      <c r="P32" s="2" t="e">
        <f t="shared" si="0"/>
        <v>#REF!</v>
      </c>
      <c r="Q32" s="2" t="e">
        <f t="shared" si="0"/>
        <v>#REF!</v>
      </c>
      <c r="R32" s="2" t="e">
        <f t="shared" si="0"/>
        <v>#REF!</v>
      </c>
      <c r="S32" s="2" t="e">
        <f t="shared" si="0"/>
        <v>#REF!</v>
      </c>
      <c r="T32" s="12" t="e">
        <f t="shared" si="0"/>
        <v>#REF!</v>
      </c>
      <c r="U32" s="12" t="e">
        <f t="shared" si="0"/>
        <v>#REF!</v>
      </c>
      <c r="V32" s="12" t="e">
        <f t="shared" si="0"/>
        <v>#REF!</v>
      </c>
      <c r="W32" s="38" t="e">
        <f t="shared" si="0"/>
        <v>#REF!</v>
      </c>
      <c r="X32" s="38" t="e">
        <f t="shared" si="0"/>
        <v>#REF!</v>
      </c>
      <c r="Y32" s="47" t="e">
        <f t="shared" si="0"/>
        <v>#REF!</v>
      </c>
      <c r="Z32" s="12" t="e">
        <f aca="true" t="shared" si="1" ref="Z32:BI32">SUM(Z30:Z31)</f>
        <v>#REF!</v>
      </c>
      <c r="AA32" s="12" t="e">
        <f t="shared" si="1"/>
        <v>#REF!</v>
      </c>
      <c r="AB32" s="12" t="e">
        <f t="shared" si="1"/>
        <v>#REF!</v>
      </c>
      <c r="AC32" s="2" t="e">
        <f t="shared" si="1"/>
        <v>#REF!</v>
      </c>
      <c r="AD32" s="2" t="e">
        <f t="shared" si="1"/>
        <v>#REF!</v>
      </c>
      <c r="AE32" s="2" t="e">
        <f t="shared" si="1"/>
        <v>#REF!</v>
      </c>
      <c r="AF32" s="12" t="e">
        <f t="shared" si="1"/>
        <v>#REF!</v>
      </c>
      <c r="AG32" s="12" t="e">
        <f t="shared" si="1"/>
        <v>#REF!</v>
      </c>
      <c r="AH32" s="12" t="e">
        <f t="shared" si="1"/>
        <v>#REF!</v>
      </c>
      <c r="AI32" s="2" t="e">
        <f t="shared" si="1"/>
        <v>#REF!</v>
      </c>
      <c r="AJ32" s="2" t="e">
        <f t="shared" si="1"/>
        <v>#REF!</v>
      </c>
      <c r="AK32" s="2" t="e">
        <f t="shared" si="1"/>
        <v>#REF!</v>
      </c>
      <c r="AL32" s="2" t="e">
        <f t="shared" si="1"/>
        <v>#REF!</v>
      </c>
      <c r="AM32" s="2" t="e">
        <f t="shared" si="1"/>
        <v>#REF!</v>
      </c>
      <c r="AN32" s="2" t="e">
        <f t="shared" si="1"/>
        <v>#REF!</v>
      </c>
      <c r="AO32" s="2" t="e">
        <f t="shared" si="1"/>
        <v>#REF!</v>
      </c>
      <c r="AP32" s="2" t="e">
        <f t="shared" si="1"/>
        <v>#REF!</v>
      </c>
      <c r="AQ32" s="2" t="e">
        <f t="shared" si="1"/>
        <v>#REF!</v>
      </c>
      <c r="AR32" s="12" t="e">
        <f t="shared" si="1"/>
        <v>#REF!</v>
      </c>
      <c r="AS32" s="12" t="e">
        <f t="shared" si="1"/>
        <v>#REF!</v>
      </c>
      <c r="AT32" s="12" t="e">
        <f t="shared" si="1"/>
        <v>#REF!</v>
      </c>
      <c r="AU32" s="12" t="e">
        <f t="shared" si="1"/>
        <v>#REF!</v>
      </c>
      <c r="AV32" s="12" t="e">
        <f t="shared" si="1"/>
        <v>#REF!</v>
      </c>
      <c r="AW32" s="12" t="e">
        <f t="shared" si="1"/>
        <v>#REF!</v>
      </c>
      <c r="AX32" s="2" t="e">
        <f t="shared" si="1"/>
        <v>#REF!</v>
      </c>
      <c r="AY32" s="2" t="e">
        <f t="shared" si="1"/>
        <v>#REF!</v>
      </c>
      <c r="AZ32" s="2" t="e">
        <f t="shared" si="1"/>
        <v>#REF!</v>
      </c>
      <c r="BA32" s="26" t="e">
        <f t="shared" si="1"/>
        <v>#REF!</v>
      </c>
      <c r="BB32" s="26" t="e">
        <f t="shared" si="1"/>
        <v>#REF!</v>
      </c>
      <c r="BC32" s="26" t="e">
        <f t="shared" si="1"/>
        <v>#REF!</v>
      </c>
      <c r="BD32" s="2" t="e">
        <f t="shared" si="1"/>
        <v>#REF!</v>
      </c>
      <c r="BE32" s="2" t="e">
        <f t="shared" si="1"/>
        <v>#REF!</v>
      </c>
      <c r="BF32" s="2" t="e">
        <f t="shared" si="1"/>
        <v>#REF!</v>
      </c>
      <c r="BG32" s="12" t="e">
        <f t="shared" si="1"/>
        <v>#REF!</v>
      </c>
      <c r="BH32" s="12" t="e">
        <f t="shared" si="1"/>
        <v>#REF!</v>
      </c>
      <c r="BI32" s="12" t="e">
        <f t="shared" si="1"/>
        <v>#REF!</v>
      </c>
      <c r="BJ32" s="2" t="e">
        <f>SUM(BJ30:BJ31)</f>
        <v>#REF!</v>
      </c>
      <c r="BK32" s="2" t="e">
        <f>SUM(BK30:BK31)</f>
        <v>#REF!</v>
      </c>
      <c r="BL32" s="2" t="e">
        <f>SUM(BL30:BL31)</f>
        <v>#REF!</v>
      </c>
      <c r="BM32" s="52">
        <v>103045.10611174561</v>
      </c>
      <c r="BN32" s="52">
        <v>49069.09747306466</v>
      </c>
      <c r="BO32" s="52">
        <v>53976.00863868097</v>
      </c>
    </row>
    <row r="33" spans="1:67" s="1" customFormat="1" ht="12.75" hidden="1">
      <c r="A33" s="6" t="s">
        <v>49</v>
      </c>
      <c r="B33" s="29" t="e">
        <f aca="true" t="shared" si="2" ref="B33:Y33">B32*0.18</f>
        <v>#REF!</v>
      </c>
      <c r="C33" s="6" t="e">
        <f t="shared" si="2"/>
        <v>#REF!</v>
      </c>
      <c r="D33" s="6" t="e">
        <f t="shared" si="2"/>
        <v>#REF!</v>
      </c>
      <c r="E33" s="1" t="e">
        <f t="shared" si="2"/>
        <v>#REF!</v>
      </c>
      <c r="F33" s="1" t="e">
        <f t="shared" si="2"/>
        <v>#REF!</v>
      </c>
      <c r="G33" s="1" t="e">
        <f t="shared" si="2"/>
        <v>#REF!</v>
      </c>
      <c r="H33" s="1" t="e">
        <f t="shared" si="2"/>
        <v>#REF!</v>
      </c>
      <c r="I33" s="1" t="e">
        <f t="shared" si="2"/>
        <v>#REF!</v>
      </c>
      <c r="J33" s="1" t="e">
        <f t="shared" si="2"/>
        <v>#REF!</v>
      </c>
      <c r="K33" s="13" t="e">
        <f t="shared" si="2"/>
        <v>#REF!</v>
      </c>
      <c r="L33" s="13" t="e">
        <f t="shared" si="2"/>
        <v>#REF!</v>
      </c>
      <c r="M33" s="13" t="e">
        <f t="shared" si="2"/>
        <v>#REF!</v>
      </c>
      <c r="N33" s="1" t="e">
        <f t="shared" si="2"/>
        <v>#REF!</v>
      </c>
      <c r="O33" s="1" t="e">
        <f t="shared" si="2"/>
        <v>#REF!</v>
      </c>
      <c r="P33" s="1" t="e">
        <f t="shared" si="2"/>
        <v>#REF!</v>
      </c>
      <c r="Q33" s="1" t="e">
        <f t="shared" si="2"/>
        <v>#REF!</v>
      </c>
      <c r="R33" s="1" t="e">
        <f t="shared" si="2"/>
        <v>#REF!</v>
      </c>
      <c r="S33" s="1" t="e">
        <f t="shared" si="2"/>
        <v>#REF!</v>
      </c>
      <c r="T33" s="13" t="e">
        <f t="shared" si="2"/>
        <v>#REF!</v>
      </c>
      <c r="U33" s="13" t="e">
        <f t="shared" si="2"/>
        <v>#REF!</v>
      </c>
      <c r="V33" s="13" t="e">
        <f t="shared" si="2"/>
        <v>#REF!</v>
      </c>
      <c r="W33" s="23" t="e">
        <f t="shared" si="2"/>
        <v>#REF!</v>
      </c>
      <c r="X33" s="23" t="e">
        <f t="shared" si="2"/>
        <v>#REF!</v>
      </c>
      <c r="Y33" s="44" t="e">
        <f t="shared" si="2"/>
        <v>#REF!</v>
      </c>
      <c r="Z33" s="13" t="e">
        <f aca="true" t="shared" si="3" ref="Z33:BI33">Z32*0.18</f>
        <v>#REF!</v>
      </c>
      <c r="AA33" s="13" t="e">
        <f t="shared" si="3"/>
        <v>#REF!</v>
      </c>
      <c r="AB33" s="13" t="e">
        <f t="shared" si="3"/>
        <v>#REF!</v>
      </c>
      <c r="AC33" s="1" t="e">
        <f t="shared" si="3"/>
        <v>#REF!</v>
      </c>
      <c r="AD33" s="1" t="e">
        <f t="shared" si="3"/>
        <v>#REF!</v>
      </c>
      <c r="AE33" s="1" t="e">
        <f t="shared" si="3"/>
        <v>#REF!</v>
      </c>
      <c r="AF33" s="13" t="e">
        <f t="shared" si="3"/>
        <v>#REF!</v>
      </c>
      <c r="AG33" s="13" t="e">
        <f t="shared" si="3"/>
        <v>#REF!</v>
      </c>
      <c r="AH33" s="13" t="e">
        <f t="shared" si="3"/>
        <v>#REF!</v>
      </c>
      <c r="AI33" s="1" t="e">
        <f t="shared" si="3"/>
        <v>#REF!</v>
      </c>
      <c r="AJ33" s="1" t="e">
        <f t="shared" si="3"/>
        <v>#REF!</v>
      </c>
      <c r="AK33" s="1" t="e">
        <f t="shared" si="3"/>
        <v>#REF!</v>
      </c>
      <c r="AL33" s="1" t="e">
        <f t="shared" si="3"/>
        <v>#REF!</v>
      </c>
      <c r="AM33" s="1" t="e">
        <f t="shared" si="3"/>
        <v>#REF!</v>
      </c>
      <c r="AN33" s="1" t="e">
        <f t="shared" si="3"/>
        <v>#REF!</v>
      </c>
      <c r="AO33" s="1" t="e">
        <f t="shared" si="3"/>
        <v>#REF!</v>
      </c>
      <c r="AP33" s="1" t="e">
        <f t="shared" si="3"/>
        <v>#REF!</v>
      </c>
      <c r="AQ33" s="1" t="e">
        <f t="shared" si="3"/>
        <v>#REF!</v>
      </c>
      <c r="AR33" s="13" t="e">
        <f t="shared" si="3"/>
        <v>#REF!</v>
      </c>
      <c r="AS33" s="13" t="e">
        <f t="shared" si="3"/>
        <v>#REF!</v>
      </c>
      <c r="AT33" s="13" t="e">
        <f t="shared" si="3"/>
        <v>#REF!</v>
      </c>
      <c r="AU33" s="13" t="e">
        <f t="shared" si="3"/>
        <v>#REF!</v>
      </c>
      <c r="AV33" s="13" t="e">
        <f t="shared" si="3"/>
        <v>#REF!</v>
      </c>
      <c r="AW33" s="13" t="e">
        <f t="shared" si="3"/>
        <v>#REF!</v>
      </c>
      <c r="AX33" s="1" t="e">
        <f t="shared" si="3"/>
        <v>#REF!</v>
      </c>
      <c r="AY33" s="1" t="e">
        <f t="shared" si="3"/>
        <v>#REF!</v>
      </c>
      <c r="AZ33" s="1" t="e">
        <f t="shared" si="3"/>
        <v>#REF!</v>
      </c>
      <c r="BA33" s="10" t="e">
        <f t="shared" si="3"/>
        <v>#REF!</v>
      </c>
      <c r="BB33" s="10" t="e">
        <f t="shared" si="3"/>
        <v>#REF!</v>
      </c>
      <c r="BC33" s="10" t="e">
        <f t="shared" si="3"/>
        <v>#REF!</v>
      </c>
      <c r="BD33" s="1" t="e">
        <f t="shared" si="3"/>
        <v>#REF!</v>
      </c>
      <c r="BE33" s="1" t="e">
        <f t="shared" si="3"/>
        <v>#REF!</v>
      </c>
      <c r="BF33" s="1" t="e">
        <f t="shared" si="3"/>
        <v>#REF!</v>
      </c>
      <c r="BG33" s="13" t="e">
        <f t="shared" si="3"/>
        <v>#REF!</v>
      </c>
      <c r="BH33" s="13" t="e">
        <f t="shared" si="3"/>
        <v>#REF!</v>
      </c>
      <c r="BI33" s="13" t="e">
        <f t="shared" si="3"/>
        <v>#REF!</v>
      </c>
      <c r="BJ33" s="1" t="e">
        <f>BJ32*0.18</f>
        <v>#REF!</v>
      </c>
      <c r="BK33" s="1" t="e">
        <f>BK32*0.18</f>
        <v>#REF!</v>
      </c>
      <c r="BL33" s="1" t="e">
        <f>BL32*0.18</f>
        <v>#REF!</v>
      </c>
      <c r="BM33" s="52">
        <v>18548.11910011421</v>
      </c>
      <c r="BN33" s="52">
        <v>8832.437545151639</v>
      </c>
      <c r="BO33" s="52">
        <v>9715.681554962574</v>
      </c>
    </row>
    <row r="34" spans="1:67" s="2" customFormat="1" ht="12.75">
      <c r="A34" s="9" t="s">
        <v>50</v>
      </c>
      <c r="B34" s="33" t="e">
        <f aca="true" t="shared" si="4" ref="B34:Y34">SUM(B32:B33)</f>
        <v>#REF!</v>
      </c>
      <c r="C34" s="9" t="e">
        <f t="shared" si="4"/>
        <v>#REF!</v>
      </c>
      <c r="D34" s="9" t="e">
        <f t="shared" si="4"/>
        <v>#REF!</v>
      </c>
      <c r="E34" s="2" t="e">
        <f t="shared" si="4"/>
        <v>#REF!</v>
      </c>
      <c r="F34" s="2" t="e">
        <f t="shared" si="4"/>
        <v>#REF!</v>
      </c>
      <c r="G34" s="2" t="e">
        <f t="shared" si="4"/>
        <v>#REF!</v>
      </c>
      <c r="H34" s="2" t="e">
        <f t="shared" si="4"/>
        <v>#REF!</v>
      </c>
      <c r="I34" s="2" t="e">
        <f t="shared" si="4"/>
        <v>#REF!</v>
      </c>
      <c r="J34" s="2" t="e">
        <f t="shared" si="4"/>
        <v>#REF!</v>
      </c>
      <c r="K34" s="12" t="e">
        <f t="shared" si="4"/>
        <v>#REF!</v>
      </c>
      <c r="L34" s="12" t="e">
        <f t="shared" si="4"/>
        <v>#REF!</v>
      </c>
      <c r="M34" s="12" t="e">
        <f t="shared" si="4"/>
        <v>#REF!</v>
      </c>
      <c r="N34" s="2" t="e">
        <f t="shared" si="4"/>
        <v>#REF!</v>
      </c>
      <c r="O34" s="2" t="e">
        <f t="shared" si="4"/>
        <v>#REF!</v>
      </c>
      <c r="P34" s="2" t="e">
        <f t="shared" si="4"/>
        <v>#REF!</v>
      </c>
      <c r="Q34" s="2" t="e">
        <f t="shared" si="4"/>
        <v>#REF!</v>
      </c>
      <c r="R34" s="2" t="e">
        <f t="shared" si="4"/>
        <v>#REF!</v>
      </c>
      <c r="S34" s="2" t="e">
        <f t="shared" si="4"/>
        <v>#REF!</v>
      </c>
      <c r="T34" s="12" t="e">
        <f t="shared" si="4"/>
        <v>#REF!</v>
      </c>
      <c r="U34" s="12" t="e">
        <f t="shared" si="4"/>
        <v>#REF!</v>
      </c>
      <c r="V34" s="12" t="e">
        <f t="shared" si="4"/>
        <v>#REF!</v>
      </c>
      <c r="W34" s="38" t="e">
        <f t="shared" si="4"/>
        <v>#REF!</v>
      </c>
      <c r="X34" s="38" t="e">
        <f t="shared" si="4"/>
        <v>#REF!</v>
      </c>
      <c r="Y34" s="47" t="e">
        <f t="shared" si="4"/>
        <v>#REF!</v>
      </c>
      <c r="Z34" s="12" t="e">
        <f aca="true" t="shared" si="5" ref="Z34:BI34">SUM(Z32:Z33)</f>
        <v>#REF!</v>
      </c>
      <c r="AA34" s="12" t="e">
        <f t="shared" si="5"/>
        <v>#REF!</v>
      </c>
      <c r="AB34" s="12" t="e">
        <f t="shared" si="5"/>
        <v>#REF!</v>
      </c>
      <c r="AC34" s="2" t="e">
        <f t="shared" si="5"/>
        <v>#REF!</v>
      </c>
      <c r="AD34" s="2" t="e">
        <f t="shared" si="5"/>
        <v>#REF!</v>
      </c>
      <c r="AE34" s="2" t="e">
        <f t="shared" si="5"/>
        <v>#REF!</v>
      </c>
      <c r="AF34" s="12" t="e">
        <f t="shared" si="5"/>
        <v>#REF!</v>
      </c>
      <c r="AG34" s="12" t="e">
        <f t="shared" si="5"/>
        <v>#REF!</v>
      </c>
      <c r="AH34" s="12" t="e">
        <f t="shared" si="5"/>
        <v>#REF!</v>
      </c>
      <c r="AI34" s="2" t="e">
        <f t="shared" si="5"/>
        <v>#REF!</v>
      </c>
      <c r="AJ34" s="2" t="e">
        <f t="shared" si="5"/>
        <v>#REF!</v>
      </c>
      <c r="AK34" s="2" t="e">
        <f t="shared" si="5"/>
        <v>#REF!</v>
      </c>
      <c r="AL34" s="2" t="e">
        <f t="shared" si="5"/>
        <v>#REF!</v>
      </c>
      <c r="AM34" s="2" t="e">
        <f t="shared" si="5"/>
        <v>#REF!</v>
      </c>
      <c r="AN34" s="2" t="e">
        <f t="shared" si="5"/>
        <v>#REF!</v>
      </c>
      <c r="AO34" s="2" t="e">
        <f t="shared" si="5"/>
        <v>#REF!</v>
      </c>
      <c r="AP34" s="2" t="e">
        <f t="shared" si="5"/>
        <v>#REF!</v>
      </c>
      <c r="AQ34" s="2" t="e">
        <f t="shared" si="5"/>
        <v>#REF!</v>
      </c>
      <c r="AR34" s="12" t="e">
        <f t="shared" si="5"/>
        <v>#REF!</v>
      </c>
      <c r="AS34" s="12" t="e">
        <f t="shared" si="5"/>
        <v>#REF!</v>
      </c>
      <c r="AT34" s="12" t="e">
        <f t="shared" si="5"/>
        <v>#REF!</v>
      </c>
      <c r="AU34" s="12" t="e">
        <f t="shared" si="5"/>
        <v>#REF!</v>
      </c>
      <c r="AV34" s="12" t="e">
        <f t="shared" si="5"/>
        <v>#REF!</v>
      </c>
      <c r="AW34" s="12" t="e">
        <f t="shared" si="5"/>
        <v>#REF!</v>
      </c>
      <c r="AX34" s="2" t="e">
        <f t="shared" si="5"/>
        <v>#REF!</v>
      </c>
      <c r="AY34" s="2" t="e">
        <f t="shared" si="5"/>
        <v>#REF!</v>
      </c>
      <c r="AZ34" s="2" t="e">
        <f t="shared" si="5"/>
        <v>#REF!</v>
      </c>
      <c r="BA34" s="26" t="e">
        <f t="shared" si="5"/>
        <v>#REF!</v>
      </c>
      <c r="BB34" s="26" t="e">
        <f t="shared" si="5"/>
        <v>#REF!</v>
      </c>
      <c r="BC34" s="26" t="e">
        <f t="shared" si="5"/>
        <v>#REF!</v>
      </c>
      <c r="BD34" s="2" t="e">
        <f t="shared" si="5"/>
        <v>#REF!</v>
      </c>
      <c r="BE34" s="2" t="e">
        <f t="shared" si="5"/>
        <v>#REF!</v>
      </c>
      <c r="BF34" s="2" t="e">
        <f t="shared" si="5"/>
        <v>#REF!</v>
      </c>
      <c r="BG34" s="12" t="e">
        <f t="shared" si="5"/>
        <v>#REF!</v>
      </c>
      <c r="BH34" s="12" t="e">
        <f t="shared" si="5"/>
        <v>#REF!</v>
      </c>
      <c r="BI34" s="12" t="e">
        <f t="shared" si="5"/>
        <v>#REF!</v>
      </c>
      <c r="BJ34" s="2" t="e">
        <f>SUM(BJ32:BJ33)</f>
        <v>#REF!</v>
      </c>
      <c r="BK34" s="2" t="e">
        <f>SUM(BK32:BK33)</f>
        <v>#REF!</v>
      </c>
      <c r="BL34" s="2" t="e">
        <f>SUM(BL32:BL33)</f>
        <v>#REF!</v>
      </c>
      <c r="BM34" s="52">
        <v>121593.22521185983</v>
      </c>
      <c r="BN34" s="52">
        <v>57901.5350182163</v>
      </c>
      <c r="BO34" s="52">
        <v>63691.690193643546</v>
      </c>
    </row>
    <row r="35" spans="1:67" s="1" customFormat="1" ht="12.75">
      <c r="A35" s="1" t="s">
        <v>51</v>
      </c>
      <c r="B35" s="3" t="e">
        <f>B34/#REF!/12</f>
        <v>#REF!</v>
      </c>
      <c r="C35" s="1">
        <v>10.78</v>
      </c>
      <c r="D35" s="1">
        <f>C35*1.1</f>
        <v>11.858</v>
      </c>
      <c r="E35" s="1" t="e">
        <f>E34/#REF!/6</f>
        <v>#REF!</v>
      </c>
      <c r="H35" s="1" t="e">
        <f>H34/#REF!/6</f>
        <v>#REF!</v>
      </c>
      <c r="K35" s="32" t="e">
        <f>K34/#REF!/6</f>
        <v>#REF!</v>
      </c>
      <c r="L35" s="17">
        <v>10.78</v>
      </c>
      <c r="M35" s="17">
        <f>L35*1.1</f>
        <v>11.858</v>
      </c>
      <c r="N35" s="1" t="e">
        <f>N34/#REF!/6</f>
        <v>#REF!</v>
      </c>
      <c r="Q35" s="1" t="e">
        <f>Q34/#REF!/6</f>
        <v>#REF!</v>
      </c>
      <c r="T35" s="17"/>
      <c r="U35" s="17">
        <v>10.78</v>
      </c>
      <c r="V35" s="17">
        <f>U35*1.1</f>
        <v>11.858</v>
      </c>
      <c r="W35" s="27" t="e">
        <f>W34/#REF!/6</f>
        <v>#REF!</v>
      </c>
      <c r="X35" s="10">
        <v>10.78</v>
      </c>
      <c r="Y35" s="10">
        <f>X35*1.1</f>
        <v>11.858</v>
      </c>
      <c r="Z35" s="32" t="e">
        <f>Z34/#REF!/6</f>
        <v>#REF!</v>
      </c>
      <c r="AA35" s="17">
        <v>10.75</v>
      </c>
      <c r="AB35" s="17">
        <f>AA35*1.1</f>
        <v>11.825000000000001</v>
      </c>
      <c r="AC35" s="1" t="e">
        <f>AC34/#REF!/6</f>
        <v>#REF!</v>
      </c>
      <c r="AF35" s="17"/>
      <c r="AG35" s="17">
        <v>10.78</v>
      </c>
      <c r="AH35" s="17">
        <f>AG35*1.1</f>
        <v>11.858</v>
      </c>
      <c r="AI35" s="1" t="e">
        <f>AI34/#REF!/6</f>
        <v>#REF!</v>
      </c>
      <c r="AL35" s="1" t="e">
        <f>AL34/#REF!/6</f>
        <v>#REF!</v>
      </c>
      <c r="AO35" s="1" t="e">
        <f>AO34/#REF!/6</f>
        <v>#REF!</v>
      </c>
      <c r="AR35" s="17"/>
      <c r="AS35" s="17">
        <v>10.78</v>
      </c>
      <c r="AT35" s="17">
        <f>AS35*1.1</f>
        <v>11.858</v>
      </c>
      <c r="AU35" s="17"/>
      <c r="AV35" s="17">
        <v>16.93</v>
      </c>
      <c r="AW35" s="17">
        <f>AV35*1.1</f>
        <v>18.623</v>
      </c>
      <c r="AX35" s="1" t="e">
        <f>AX34/#REF!/6</f>
        <v>#REF!</v>
      </c>
      <c r="BA35" s="10" t="e">
        <f>BA34/#REF!/6</f>
        <v>#REF!</v>
      </c>
      <c r="BB35" s="10"/>
      <c r="BC35" s="10"/>
      <c r="BD35" s="1" t="e">
        <f>BD34/#REF!/6</f>
        <v>#REF!</v>
      </c>
      <c r="BG35" s="17"/>
      <c r="BH35" s="17">
        <v>10.78</v>
      </c>
      <c r="BI35" s="17">
        <f>BH35*1.1</f>
        <v>11.858</v>
      </c>
      <c r="BK35" s="1">
        <v>10.78</v>
      </c>
      <c r="BL35" s="1">
        <f>BK35*1.1</f>
        <v>11.858</v>
      </c>
      <c r="BM35" s="50"/>
      <c r="BN35" s="50">
        <v>10.78</v>
      </c>
      <c r="BO35" s="50">
        <f>10.78*1.1</f>
        <v>11.858</v>
      </c>
    </row>
    <row r="37" ht="12.75">
      <c r="A37" t="s">
        <v>52</v>
      </c>
    </row>
    <row r="38" ht="12.75">
      <c r="A38" t="s">
        <v>53</v>
      </c>
    </row>
    <row r="40" ht="12.75">
      <c r="A40" t="s">
        <v>54</v>
      </c>
    </row>
    <row r="42" ht="12.75">
      <c r="A42" t="s">
        <v>55</v>
      </c>
    </row>
    <row r="44" spans="1:64" ht="12.75">
      <c r="A44" s="1"/>
      <c r="B44" s="8"/>
      <c r="C44" s="8" t="e">
        <f>C9+C11-C34</f>
        <v>#REF!</v>
      </c>
      <c r="D44" s="8" t="e">
        <f>D9+D11-D34</f>
        <v>#REF!</v>
      </c>
      <c r="N44" s="8" t="e">
        <f>#REF!-N34</f>
        <v>#REF!</v>
      </c>
      <c r="O44" s="8" t="e">
        <f>#REF!-O34</f>
        <v>#REF!</v>
      </c>
      <c r="P44" s="8" t="e">
        <f>#REF!-P34</f>
        <v>#REF!</v>
      </c>
      <c r="T44" s="40" t="e">
        <f>#REF!-T34</f>
        <v>#REF!</v>
      </c>
      <c r="U44" s="40" t="e">
        <f>#REF!-U34</f>
        <v>#REF!</v>
      </c>
      <c r="V44" s="40" t="e">
        <f>#REF!-V34</f>
        <v>#REF!</v>
      </c>
      <c r="Z44" s="18" t="e">
        <f>Z9-Z34</f>
        <v>#REF!</v>
      </c>
      <c r="AA44" s="18" t="e">
        <f>AA9-AA34</f>
        <v>#REF!</v>
      </c>
      <c r="AB44" s="18" t="e">
        <f>AB9-AB34</f>
        <v>#REF!</v>
      </c>
      <c r="AF44" s="17"/>
      <c r="AG44" s="17"/>
      <c r="AH44" s="17"/>
      <c r="AR44" s="40" t="e">
        <f>AR9-AR34</f>
        <v>#REF!</v>
      </c>
      <c r="AS44" s="40" t="e">
        <f>AS9-AS34</f>
        <v>#REF!</v>
      </c>
      <c r="AT44" s="40" t="e">
        <f>AT9-AT34</f>
        <v>#REF!</v>
      </c>
      <c r="AU44" s="40" t="e">
        <f>AU9-AU34</f>
        <v>#REF!</v>
      </c>
      <c r="AV44" s="40" t="e">
        <f>AV9-AV34</f>
        <v>#REF!</v>
      </c>
      <c r="AW44" s="40" t="e">
        <f>AW9-AW34</f>
        <v>#REF!</v>
      </c>
      <c r="BG44" s="40" t="e">
        <f>#REF!-BG34</f>
        <v>#REF!</v>
      </c>
      <c r="BH44" s="40" t="e">
        <f>#REF!-BH34</f>
        <v>#REF!</v>
      </c>
      <c r="BI44" s="40" t="e">
        <f>#REF!-BI34</f>
        <v>#REF!</v>
      </c>
      <c r="BJ44" s="8" t="e">
        <f>#REF!-BJ34</f>
        <v>#REF!</v>
      </c>
      <c r="BK44" s="8" t="e">
        <f>#REF!-BK34</f>
        <v>#REF!</v>
      </c>
      <c r="BL44" s="8" t="e">
        <f>#REF!-BL34</f>
        <v>#REF!</v>
      </c>
    </row>
  </sheetData>
  <sheetProtection/>
  <mergeCells count="8">
    <mergeCell ref="BM6:BO6"/>
    <mergeCell ref="BG6:BI6"/>
    <mergeCell ref="AR6:AT6"/>
    <mergeCell ref="K6:M6"/>
    <mergeCell ref="AF6:AH6"/>
    <mergeCell ref="AU6:AW6"/>
    <mergeCell ref="T6:V6"/>
    <mergeCell ref="Z6:AB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2012-05-16T11:29:45Z</cp:lastPrinted>
  <dcterms:created xsi:type="dcterms:W3CDTF">2011-12-26T09:11:53Z</dcterms:created>
  <dcterms:modified xsi:type="dcterms:W3CDTF">2012-07-19T10:50:24Z</dcterms:modified>
  <cp:category/>
  <cp:version/>
  <cp:contentType/>
  <cp:contentStatus/>
</cp:coreProperties>
</file>