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ВЛАДИВ 7.1.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<sst xmlns="http://schemas.openxmlformats.org/spreadsheetml/2006/main" count="94" uniqueCount="67">
  <si>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Айская 68</t>
  </si>
  <si>
    <t>Айская 70</t>
  </si>
  <si>
    <t>Айская 72</t>
  </si>
  <si>
    <t>Айская 75</t>
  </si>
  <si>
    <t>Айская 75/1</t>
  </si>
  <si>
    <t>Айская 75/2</t>
  </si>
  <si>
    <t>Айская 77/2</t>
  </si>
  <si>
    <t>Айская 78</t>
  </si>
  <si>
    <t>Айская 79/1</t>
  </si>
  <si>
    <t>Айская 80</t>
  </si>
  <si>
    <t>Айская 81</t>
  </si>
  <si>
    <t>Айская 81/1</t>
  </si>
  <si>
    <t>Айская 82</t>
  </si>
  <si>
    <t>Айская 84</t>
  </si>
  <si>
    <t>Айская 87</t>
  </si>
  <si>
    <t>Айская 89</t>
  </si>
  <si>
    <t>Айская 76</t>
  </si>
  <si>
    <t>Айская 79</t>
  </si>
  <si>
    <t>Айская 83</t>
  </si>
  <si>
    <t>Айская 91</t>
  </si>
  <si>
    <t>Айская 91/1</t>
  </si>
  <si>
    <t>Владивостокская 7/1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</si>
  <si>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</si>
  <si>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</si>
  <si>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</si>
  <si>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</si>
  <si>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</si>
  <si>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</si>
  <si>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</si>
  <si>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</si>
  <si>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</si>
  <si>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</si>
  <si>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</si>
  <si>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</si>
  <si>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</si>
  <si>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</si>
  <si>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</si>
  <si>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</si>
  <si>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</si>
  <si>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</si>
  <si>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</si>
  <si>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</si>
  <si>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</si>
  <si>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</si>
  <si>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</si>
  <si>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</si>
  <si>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</si>
  <si>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</si>
  <si>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</si>
  <si>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</si>
  <si>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</si>
  <si>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</si>
  <si>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</si>
  <si>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</si>
  <si>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</si>
  <si>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</si>
  <si>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</si>
  <si>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</si>
  <si>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</si>
  <si>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</si>
  <si>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 xml:space="preserve">всего </t>
  </si>
  <si>
    <t>ВСЕГО</t>
  </si>
  <si>
    <t>С 01.01.2012</t>
  </si>
  <si>
    <t>С 01.07.2012</t>
  </si>
  <si>
    <t xml:space="preserve"> Ожидаемый доход всего с учетом сальдо на 01.11.2011                                                                                                                        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</si>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</sst>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O45"/>
  <sheetViews>
    <sheetView tabSelected="1" zoomScale="85" zoomScaleNormal="85" zoomScalePageLayoutView="0" workbookViewId="0" topLeftCell="A1">
      <pane xSplit="1" ySplit="5" topLeftCell="BM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M7" sqref="BM7:BO7"/>
    </sheetView>
  </sheetViews>
  <sheetFormatPr defaultColWidth="7.00390625" defaultRowHeight="12.75"/>
  <cols>
    <col min="1" max="1" width="54.875" style="0" customWidth="1"/>
    <col min="2" max="2" width="15.625" style="0" hidden="1" customWidth="1"/>
    <col min="3" max="3" width="12.125" style="0" hidden="1" customWidth="1"/>
    <col min="4" max="4" width="12.75390625" style="0" hidden="1" customWidth="1"/>
    <col min="5" max="5" width="20.00390625" style="0" hidden="1" customWidth="1"/>
    <col min="6" max="7" width="12.75390625" style="0" hidden="1" customWidth="1"/>
    <col min="8" max="8" width="20.00390625" style="0" hidden="1" customWidth="1"/>
    <col min="9" max="9" width="12.875" style="0" hidden="1" customWidth="1"/>
    <col min="10" max="10" width="12.125" style="0" hidden="1" customWidth="1"/>
    <col min="11" max="11" width="15.00390625" style="5" hidden="1" customWidth="1"/>
    <col min="12" max="12" width="16.00390625" style="5" hidden="1" customWidth="1"/>
    <col min="13" max="13" width="13.00390625" style="5" hidden="1" customWidth="1"/>
    <col min="14" max="19" width="20.00390625" style="0" hidden="1" customWidth="1"/>
    <col min="20" max="22" width="13.625" style="5" hidden="1" customWidth="1"/>
    <col min="23" max="23" width="15.375" style="25" hidden="1" customWidth="1"/>
    <col min="24" max="24" width="14.25390625" style="25" hidden="1" customWidth="1"/>
    <col min="25" max="25" width="14.375" style="25" hidden="1" customWidth="1"/>
    <col min="26" max="28" width="13.625" style="5" hidden="1" customWidth="1"/>
    <col min="29" max="31" width="20.00390625" style="0" hidden="1" customWidth="1"/>
    <col min="32" max="34" width="13.625" style="5" hidden="1" customWidth="1"/>
    <col min="35" max="37" width="13.625" style="0" hidden="1" customWidth="1"/>
    <col min="38" max="43" width="20.00390625" style="0" hidden="1" customWidth="1"/>
    <col min="44" max="44" width="15.00390625" style="5" hidden="1" customWidth="1"/>
    <col min="45" max="45" width="15.125" style="5" hidden="1" customWidth="1"/>
    <col min="46" max="46" width="14.25390625" style="5" hidden="1" customWidth="1"/>
    <col min="47" max="49" width="13.625" style="5" hidden="1" customWidth="1"/>
    <col min="50" max="52" width="20.00390625" style="0" hidden="1" customWidth="1"/>
    <col min="53" max="55" width="20.00390625" style="25" hidden="1" customWidth="1"/>
    <col min="56" max="58" width="20.00390625" style="0" hidden="1" customWidth="1"/>
    <col min="59" max="59" width="16.25390625" style="5" hidden="1" customWidth="1"/>
    <col min="60" max="61" width="12.125" style="5" hidden="1" customWidth="1"/>
    <col min="62" max="62" width="20.00390625" style="0" hidden="1" customWidth="1"/>
    <col min="63" max="64" width="12.125" style="0" hidden="1" customWidth="1"/>
    <col min="65" max="65" width="14.375" style="0" customWidth="1"/>
    <col min="66" max="66" width="14.875" style="0" customWidth="1"/>
    <col min="67" max="67" width="12.875" style="0" customWidth="1"/>
  </cols>
  <sheetData>
    <row r="2" spans="1:25" ht="12.75">
      <c r="A2" s="5" t="s">
        <v>57</v>
      </c>
      <c r="E2" s="5"/>
      <c r="F2" s="5"/>
      <c r="G2" s="5"/>
      <c r="H2" s="5"/>
      <c r="I2" s="5"/>
      <c r="J2" s="5"/>
      <c r="N2" s="5"/>
      <c r="O2" s="5"/>
      <c r="P2" s="5"/>
      <c r="Q2" s="5"/>
      <c r="R2" s="5"/>
      <c r="S2" s="5"/>
      <c r="W2" s="35"/>
      <c r="X2" s="35"/>
      <c r="Y2" s="35"/>
    </row>
    <row r="3" spans="1:25" ht="12.75">
      <c r="A3" s="20" t="s">
        <v>58</v>
      </c>
      <c r="B3" s="20"/>
      <c r="C3" s="20"/>
      <c r="D3" s="20"/>
      <c r="E3" s="5"/>
      <c r="F3" s="5"/>
      <c r="G3" s="5"/>
      <c r="H3" s="5"/>
      <c r="I3" s="5"/>
      <c r="J3" s="5"/>
      <c r="N3" s="5"/>
      <c r="O3" s="5"/>
      <c r="P3" s="5"/>
      <c r="Q3" s="5"/>
      <c r="R3" s="5"/>
      <c r="S3" s="5"/>
      <c r="W3" s="35"/>
      <c r="X3" s="35"/>
      <c r="Y3" s="35"/>
    </row>
    <row r="4" ht="12.75">
      <c r="A4" s="48"/>
    </row>
    <row r="5" spans="1:67" ht="13.5" customHeight="1">
      <c r="A5" s="48"/>
      <c r="B5" t="s">
        <v>0</v>
      </c>
      <c r="E5" t="s">
        <v>1</v>
      </c>
      <c r="H5" t="s">
        <v>2</v>
      </c>
      <c r="K5" s="53" t="s">
        <v>3</v>
      </c>
      <c r="L5" s="53"/>
      <c r="M5" s="53"/>
      <c r="N5" t="s">
        <v>4</v>
      </c>
      <c r="Q5" t="s">
        <v>5</v>
      </c>
      <c r="T5" s="53" t="s">
        <v>6</v>
      </c>
      <c r="U5" s="53"/>
      <c r="V5" s="53"/>
      <c r="W5" s="25" t="s">
        <v>7</v>
      </c>
      <c r="Z5" s="53" t="s">
        <v>8</v>
      </c>
      <c r="AA5" s="53"/>
      <c r="AB5" s="53"/>
      <c r="AC5" t="s">
        <v>9</v>
      </c>
      <c r="AF5" s="53" t="s">
        <v>10</v>
      </c>
      <c r="AG5" s="53"/>
      <c r="AH5" s="53"/>
      <c r="AI5" t="s">
        <v>11</v>
      </c>
      <c r="AL5" t="s">
        <v>12</v>
      </c>
      <c r="AO5" t="s">
        <v>13</v>
      </c>
      <c r="AR5" s="53" t="s">
        <v>14</v>
      </c>
      <c r="AS5" s="53"/>
      <c r="AT5" s="53"/>
      <c r="AU5" s="53" t="s">
        <v>15</v>
      </c>
      <c r="AV5" s="53"/>
      <c r="AW5" s="53"/>
      <c r="AX5" t="s">
        <v>16</v>
      </c>
      <c r="BA5" s="25" t="s">
        <v>17</v>
      </c>
      <c r="BD5" t="s">
        <v>18</v>
      </c>
      <c r="BG5" s="53" t="s">
        <v>19</v>
      </c>
      <c r="BH5" s="53"/>
      <c r="BI5" s="53"/>
      <c r="BJ5" t="s">
        <v>20</v>
      </c>
      <c r="BM5" s="54" t="s">
        <v>21</v>
      </c>
      <c r="BN5" s="54"/>
      <c r="BO5" s="54"/>
    </row>
    <row r="6" spans="1:67" ht="12.75">
      <c r="A6" s="48"/>
      <c r="B6" s="34"/>
      <c r="C6" s="34"/>
      <c r="D6" s="34"/>
      <c r="K6" s="11" t="s">
        <v>22</v>
      </c>
      <c r="L6" s="11" t="s">
        <v>23</v>
      </c>
      <c r="M6" s="11" t="s">
        <v>24</v>
      </c>
      <c r="T6" s="5" t="s">
        <v>61</v>
      </c>
      <c r="U6" s="5" t="s">
        <v>62</v>
      </c>
      <c r="V6" s="5" t="s">
        <v>63</v>
      </c>
      <c r="W6" s="34"/>
      <c r="X6" s="34"/>
      <c r="Y6" s="34"/>
      <c r="Z6" s="11"/>
      <c r="AA6" s="11"/>
      <c r="AB6" s="11"/>
      <c r="AC6" s="34"/>
      <c r="AD6" s="34"/>
      <c r="AE6" s="34"/>
      <c r="AF6" s="11" t="s">
        <v>22</v>
      </c>
      <c r="AG6" s="11" t="s">
        <v>23</v>
      </c>
      <c r="AH6" s="11" t="s">
        <v>24</v>
      </c>
      <c r="AI6" s="34"/>
      <c r="AJ6" s="34"/>
      <c r="AK6" s="34"/>
      <c r="AL6" s="34"/>
      <c r="AM6" s="34"/>
      <c r="AN6" s="34"/>
      <c r="AR6" s="11" t="s">
        <v>22</v>
      </c>
      <c r="AS6" s="11" t="s">
        <v>23</v>
      </c>
      <c r="AT6" s="11" t="s">
        <v>24</v>
      </c>
      <c r="AU6" s="11" t="s">
        <v>60</v>
      </c>
      <c r="AV6" s="11" t="s">
        <v>23</v>
      </c>
      <c r="AW6" s="11" t="s">
        <v>24</v>
      </c>
      <c r="BG6" s="11" t="s">
        <v>22</v>
      </c>
      <c r="BH6" s="11" t="s">
        <v>23</v>
      </c>
      <c r="BI6" s="11" t="s">
        <v>24</v>
      </c>
      <c r="BM6" s="24" t="s">
        <v>22</v>
      </c>
      <c r="BN6" s="24" t="s">
        <v>23</v>
      </c>
      <c r="BO6" s="24" t="s">
        <v>24</v>
      </c>
    </row>
    <row r="7" spans="1:67" ht="12.75">
      <c r="A7" s="11" t="s">
        <v>25</v>
      </c>
      <c r="B7" s="4"/>
      <c r="C7" s="4"/>
      <c r="D7" s="4"/>
      <c r="E7" t="s">
        <v>26</v>
      </c>
      <c r="H7" t="s">
        <v>26</v>
      </c>
      <c r="N7" t="s">
        <v>26</v>
      </c>
      <c r="Q7" t="s">
        <v>26</v>
      </c>
      <c r="Z7" s="11"/>
      <c r="AA7" s="11"/>
      <c r="AB7" s="11"/>
      <c r="AC7" t="s">
        <v>26</v>
      </c>
      <c r="AF7" s="11"/>
      <c r="AG7" s="11"/>
      <c r="AH7" s="11"/>
      <c r="AI7" t="s">
        <v>26</v>
      </c>
      <c r="AL7" t="s">
        <v>26</v>
      </c>
      <c r="AO7" t="s">
        <v>26</v>
      </c>
      <c r="AX7" t="s">
        <v>26</v>
      </c>
      <c r="BA7" s="25" t="s">
        <v>26</v>
      </c>
      <c r="BD7" t="s">
        <v>26</v>
      </c>
      <c r="BJ7" t="s">
        <v>26</v>
      </c>
      <c r="BM7" s="55" t="s">
        <v>65</v>
      </c>
      <c r="BN7" s="55" t="s">
        <v>65</v>
      </c>
      <c r="BO7" s="55" t="s">
        <v>65</v>
      </c>
    </row>
    <row r="8" spans="1:67" ht="12.75">
      <c r="A8" s="51" t="s">
        <v>27</v>
      </c>
      <c r="B8" s="29" t="e">
        <f>C8+D8</f>
        <v>#REF!</v>
      </c>
      <c r="C8" s="6" t="e">
        <f>#REF!*#REF!*6</f>
        <v>#REF!</v>
      </c>
      <c r="D8" s="6" t="e">
        <f>C8*1.1</f>
        <v>#REF!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3" t="e">
        <f>L8+M8</f>
        <v>#REF!</v>
      </c>
      <c r="L8" s="13" t="e">
        <f>#REF!*#REF!*6</f>
        <v>#REF!</v>
      </c>
      <c r="M8" s="13" t="e">
        <f>L8*1.1</f>
        <v>#REF!</v>
      </c>
      <c r="N8" s="1" t="e">
        <f>O8+P8</f>
        <v>#REF!</v>
      </c>
      <c r="O8" s="1" t="e">
        <f>#REF!*#REF!*6</f>
        <v>#REF!</v>
      </c>
      <c r="P8" s="1" t="e">
        <f>O8*1.1</f>
        <v>#REF!</v>
      </c>
      <c r="Q8" s="1" t="e">
        <f>R8+S8</f>
        <v>#REF!</v>
      </c>
      <c r="R8" s="1" t="e">
        <f>#REF!*#REF!*6</f>
        <v>#REF!</v>
      </c>
      <c r="S8" s="1" t="e">
        <f>R8*1.1</f>
        <v>#REF!</v>
      </c>
      <c r="T8" s="13" t="e">
        <f>U8+V8</f>
        <v>#REF!</v>
      </c>
      <c r="U8" s="13" t="e">
        <f>#REF!*#REF!*6</f>
        <v>#REF!</v>
      </c>
      <c r="V8" s="13" t="e">
        <f>U8*1.1</f>
        <v>#REF!</v>
      </c>
      <c r="W8" s="23" t="e">
        <f>X8+Y8</f>
        <v>#REF!</v>
      </c>
      <c r="X8" s="23" t="e">
        <f>#REF!*#REF!*6</f>
        <v>#REF!</v>
      </c>
      <c r="Y8" s="44" t="e">
        <f>X8*1.1</f>
        <v>#REF!</v>
      </c>
      <c r="Z8" s="13" t="e">
        <f>AA8+AB8</f>
        <v>#REF!</v>
      </c>
      <c r="AA8" s="13" t="e">
        <f>#REF!*#REF!*6</f>
        <v>#REF!</v>
      </c>
      <c r="AB8" s="13" t="e">
        <f>AA8*1.1</f>
        <v>#REF!</v>
      </c>
      <c r="AC8" s="1" t="e">
        <f>AD8+AE8</f>
        <v>#REF!</v>
      </c>
      <c r="AD8" s="1" t="e">
        <f>#REF!*#REF!*6</f>
        <v>#REF!</v>
      </c>
      <c r="AE8" s="1" t="e">
        <f>AD8*1.1</f>
        <v>#REF!</v>
      </c>
      <c r="AF8" s="13" t="e">
        <f>AG8+AH8</f>
        <v>#REF!</v>
      </c>
      <c r="AG8" s="13" t="e">
        <f>#REF!*#REF!*6</f>
        <v>#REF!</v>
      </c>
      <c r="AH8" s="13" t="e">
        <f>AG8*1.1</f>
        <v>#REF!</v>
      </c>
      <c r="AI8" s="1" t="e">
        <f>AJ8+AK8</f>
        <v>#REF!</v>
      </c>
      <c r="AJ8" s="1" t="e">
        <f>#REF!*#REF!*6</f>
        <v>#REF!</v>
      </c>
      <c r="AK8" s="1" t="e">
        <f>AJ8*1.1</f>
        <v>#REF!</v>
      </c>
      <c r="AL8" s="1" t="e">
        <f>AM8+AN8</f>
        <v>#REF!</v>
      </c>
      <c r="AM8" s="1" t="e">
        <f>#REF!*#REF!*6</f>
        <v>#REF!</v>
      </c>
      <c r="AN8" s="1" t="e">
        <f>AM8*1.1</f>
        <v>#REF!</v>
      </c>
      <c r="AO8" s="1" t="e">
        <f>AP8+AQ8</f>
        <v>#REF!</v>
      </c>
      <c r="AP8" s="1" t="e">
        <f>#REF!*#REF!*6</f>
        <v>#REF!</v>
      </c>
      <c r="AQ8" s="1" t="e">
        <f>AP8*1.1</f>
        <v>#REF!</v>
      </c>
      <c r="AR8" s="13" t="e">
        <f>AS8+AT8</f>
        <v>#REF!</v>
      </c>
      <c r="AS8" s="13" t="e">
        <f>#REF!*#REF!*6</f>
        <v>#REF!</v>
      </c>
      <c r="AT8" s="13" t="e">
        <f>AS8*1.1</f>
        <v>#REF!</v>
      </c>
      <c r="AU8" s="13" t="e">
        <f>AV8+AW8</f>
        <v>#REF!</v>
      </c>
      <c r="AV8" s="13" t="e">
        <f>#REF!*#REF!*6</f>
        <v>#REF!</v>
      </c>
      <c r="AW8" s="13" t="e">
        <f>AV8*1.1</f>
        <v>#REF!</v>
      </c>
      <c r="AX8" s="1" t="e">
        <f>AY8+AZ8</f>
        <v>#REF!</v>
      </c>
      <c r="AY8" s="1" t="e">
        <f>#REF!*#REF!*6</f>
        <v>#REF!</v>
      </c>
      <c r="AZ8" s="1" t="e">
        <f>AY8*1.1</f>
        <v>#REF!</v>
      </c>
      <c r="BA8" s="10" t="e">
        <f>BB8+BC8</f>
        <v>#REF!</v>
      </c>
      <c r="BB8" s="10" t="e">
        <f>#REF!*#REF!*6</f>
        <v>#REF!</v>
      </c>
      <c r="BC8" s="10" t="e">
        <f>BB8*1.1</f>
        <v>#REF!</v>
      </c>
      <c r="BD8" s="1" t="e">
        <f>BE8+BF8</f>
        <v>#REF!</v>
      </c>
      <c r="BE8" s="1" t="e">
        <f>#REF!*#REF!*6</f>
        <v>#REF!</v>
      </c>
      <c r="BF8" s="1" t="e">
        <f>BE8*1.1</f>
        <v>#REF!</v>
      </c>
      <c r="BG8" s="13" t="e">
        <f>BH8+BI8</f>
        <v>#REF!</v>
      </c>
      <c r="BH8" s="13" t="e">
        <f>#REF!*#REF!*6</f>
        <v>#REF!</v>
      </c>
      <c r="BI8" s="13" t="e">
        <f>BH8*1.1</f>
        <v>#REF!</v>
      </c>
      <c r="BJ8" s="1" t="e">
        <f>BK8+BL8</f>
        <v>#REF!</v>
      </c>
      <c r="BK8" s="1" t="e">
        <f>#REF!*#REF!*6</f>
        <v>#REF!</v>
      </c>
      <c r="BL8" s="1" t="e">
        <f>BK8*1.1</f>
        <v>#REF!</v>
      </c>
      <c r="BM8" s="49">
        <v>432299.574</v>
      </c>
      <c r="BN8" s="49">
        <v>205856.94</v>
      </c>
      <c r="BO8" s="49">
        <v>226442.63400000002</v>
      </c>
    </row>
    <row r="9" spans="1:67" ht="12.75">
      <c r="A9" s="52" t="s">
        <v>64</v>
      </c>
      <c r="B9" s="29" t="e">
        <f>B8+B11</f>
        <v>#REF!</v>
      </c>
      <c r="C9" s="29" t="e">
        <f>C8-C11</f>
        <v>#REF!</v>
      </c>
      <c r="D9" s="29" t="e">
        <f>D8-D11</f>
        <v>#REF!</v>
      </c>
      <c r="E9" s="1"/>
      <c r="F9" s="1"/>
      <c r="G9" s="1"/>
      <c r="H9" s="1"/>
      <c r="I9" s="1"/>
      <c r="J9" s="1"/>
      <c r="K9" s="13"/>
      <c r="L9" s="13"/>
      <c r="M9" s="13"/>
      <c r="N9" s="1" t="e">
        <f>#REF!+N11</f>
        <v>#REF!</v>
      </c>
      <c r="O9" s="1" t="e">
        <f>#REF!+O11</f>
        <v>#REF!</v>
      </c>
      <c r="P9" s="1" t="e">
        <f>#REF!+P11</f>
        <v>#REF!</v>
      </c>
      <c r="Q9" s="1"/>
      <c r="R9" s="1"/>
      <c r="S9" s="1"/>
      <c r="T9" s="13" t="e">
        <f>T8+T11</f>
        <v>#REF!</v>
      </c>
      <c r="U9" s="13" t="e">
        <f>U8+U11</f>
        <v>#REF!</v>
      </c>
      <c r="V9" s="13" t="e">
        <f>V8+V11</f>
        <v>#REF!</v>
      </c>
      <c r="W9" s="23"/>
      <c r="X9" s="23"/>
      <c r="Y9" s="44"/>
      <c r="Z9" s="13"/>
      <c r="AA9" s="13"/>
      <c r="AB9" s="13"/>
      <c r="AC9" s="1"/>
      <c r="AD9" s="1"/>
      <c r="AE9" s="1"/>
      <c r="AF9" s="13" t="e">
        <f>AF8+AF11</f>
        <v>#REF!</v>
      </c>
      <c r="AG9" s="13" t="e">
        <f>AG8+AG11</f>
        <v>#REF!</v>
      </c>
      <c r="AH9" s="13" t="e">
        <f>AH8+AH11</f>
        <v>#REF!</v>
      </c>
      <c r="AI9" s="1"/>
      <c r="AJ9" s="1"/>
      <c r="AK9" s="1"/>
      <c r="AL9" s="1"/>
      <c r="AM9" s="1"/>
      <c r="AN9" s="1"/>
      <c r="AO9" s="1"/>
      <c r="AP9" s="1"/>
      <c r="AQ9" s="1"/>
      <c r="AR9" s="13" t="e">
        <f>AR8+AR11</f>
        <v>#REF!</v>
      </c>
      <c r="AS9" s="13" t="e">
        <f>AS8+AS11</f>
        <v>#REF!</v>
      </c>
      <c r="AT9" s="13" t="e">
        <f>AT8+AT11</f>
        <v>#REF!</v>
      </c>
      <c r="AU9" s="13" t="e">
        <f>AU8+AU11</f>
        <v>#REF!</v>
      </c>
      <c r="AV9" s="13"/>
      <c r="AW9" s="13"/>
      <c r="AX9" s="1"/>
      <c r="AY9" s="1"/>
      <c r="AZ9" s="1"/>
      <c r="BA9" s="10"/>
      <c r="BB9" s="10"/>
      <c r="BC9" s="10"/>
      <c r="BD9" s="1"/>
      <c r="BE9" s="1"/>
      <c r="BF9" s="1"/>
      <c r="BG9" s="13" t="e">
        <f aca="true" t="shared" si="0" ref="BG9:BL9">BG8+BG11</f>
        <v>#REF!</v>
      </c>
      <c r="BH9" s="13" t="e">
        <f t="shared" si="0"/>
        <v>#REF!</v>
      </c>
      <c r="BI9" s="13" t="e">
        <f t="shared" si="0"/>
        <v>#REF!</v>
      </c>
      <c r="BJ9" s="1" t="e">
        <f t="shared" si="0"/>
        <v>#REF!</v>
      </c>
      <c r="BK9" s="1" t="e">
        <f t="shared" si="0"/>
        <v>#REF!</v>
      </c>
      <c r="BL9" s="1" t="e">
        <f t="shared" si="0"/>
        <v>#REF!</v>
      </c>
      <c r="BM9" s="49">
        <v>503435.0098463895</v>
      </c>
      <c r="BN9" s="49">
        <v>241424.65792319475</v>
      </c>
      <c r="BO9" s="49">
        <v>262010.35192319477</v>
      </c>
    </row>
    <row r="10" spans="1:67" ht="12.75">
      <c r="A10" s="11" t="s">
        <v>28</v>
      </c>
      <c r="B10" s="30">
        <v>-64301.30401458067</v>
      </c>
      <c r="C10" s="7"/>
      <c r="D10" s="7"/>
      <c r="E10" s="3">
        <v>25117.25438886124</v>
      </c>
      <c r="F10" s="3"/>
      <c r="G10" s="3"/>
      <c r="H10" s="3">
        <v>-6216.187886974076</v>
      </c>
      <c r="I10" s="3"/>
      <c r="J10" s="3"/>
      <c r="K10" s="14">
        <v>26159.30428739451</v>
      </c>
      <c r="L10" s="14"/>
      <c r="M10" s="14"/>
      <c r="N10" s="3">
        <v>-131664.23198537948</v>
      </c>
      <c r="O10" s="3"/>
      <c r="P10" s="3"/>
      <c r="Q10" s="3">
        <v>83933.27474346652</v>
      </c>
      <c r="R10" s="3"/>
      <c r="S10" s="3"/>
      <c r="T10" s="14">
        <v>358249.57700513746</v>
      </c>
      <c r="U10" s="14"/>
      <c r="V10" s="14"/>
      <c r="W10" s="36">
        <v>-138272.11781931686</v>
      </c>
      <c r="X10" s="36"/>
      <c r="Y10" s="45"/>
      <c r="Z10" s="14">
        <v>2676.1405982680153</v>
      </c>
      <c r="AA10" s="14"/>
      <c r="AB10" s="14"/>
      <c r="AC10" s="3">
        <v>92522.36268232402</v>
      </c>
      <c r="AD10" s="3"/>
      <c r="AE10" s="3"/>
      <c r="AF10" s="14">
        <v>-88147.31459273683</v>
      </c>
      <c r="AG10" s="14"/>
      <c r="AH10" s="14"/>
      <c r="AI10" s="3">
        <v>22891.791803674656</v>
      </c>
      <c r="AJ10" s="3"/>
      <c r="AK10" s="3"/>
      <c r="AL10" s="3">
        <v>-70061.83684842841</v>
      </c>
      <c r="AM10" s="3"/>
      <c r="AN10" s="3"/>
      <c r="AO10" s="3">
        <v>-67592.00683922239</v>
      </c>
      <c r="AP10" s="3"/>
      <c r="AQ10" s="3"/>
      <c r="AR10" s="14">
        <v>-120575.49885536014</v>
      </c>
      <c r="AS10" s="14"/>
      <c r="AT10" s="14"/>
      <c r="AU10" s="14">
        <v>-245140.61980668973</v>
      </c>
      <c r="AV10" s="14"/>
      <c r="AW10" s="14"/>
      <c r="AX10" s="3">
        <v>-16226.443463069474</v>
      </c>
      <c r="AY10" s="3"/>
      <c r="AZ10" s="3"/>
      <c r="BA10" s="27">
        <v>16642.833118590846</v>
      </c>
      <c r="BB10" s="27"/>
      <c r="BC10" s="27"/>
      <c r="BD10" s="3">
        <v>-144375.50661518602</v>
      </c>
      <c r="BE10" s="3"/>
      <c r="BF10" s="3"/>
      <c r="BG10" s="14">
        <v>120375.94452724495</v>
      </c>
      <c r="BH10" s="13"/>
      <c r="BI10" s="13"/>
      <c r="BJ10" s="3">
        <v>-81292.32290439957</v>
      </c>
      <c r="BK10" s="1"/>
      <c r="BL10" s="1"/>
      <c r="BM10" s="50"/>
      <c r="BN10" s="50"/>
      <c r="BO10" s="50"/>
    </row>
    <row r="11" spans="1:67" ht="12.75">
      <c r="A11" s="41" t="s">
        <v>29</v>
      </c>
      <c r="B11" s="29">
        <f>B10</f>
        <v>-64301.30401458067</v>
      </c>
      <c r="C11" s="6">
        <f>B11/2</f>
        <v>-32150.652007290337</v>
      </c>
      <c r="D11" s="6">
        <f>B11/2</f>
        <v>-32150.652007290337</v>
      </c>
      <c r="E11" s="1">
        <f>E10</f>
        <v>25117.25438886124</v>
      </c>
      <c r="F11" s="1"/>
      <c r="G11" s="1"/>
      <c r="H11" s="1">
        <f>H10</f>
        <v>-6216.187886974076</v>
      </c>
      <c r="I11" s="1"/>
      <c r="J11" s="1"/>
      <c r="K11" s="13">
        <f>K10</f>
        <v>26159.30428739451</v>
      </c>
      <c r="L11" s="13"/>
      <c r="M11" s="13"/>
      <c r="N11" s="1">
        <f>N10</f>
        <v>-131664.23198537948</v>
      </c>
      <c r="O11" s="1">
        <f>N11/2</f>
        <v>-65832.11599268974</v>
      </c>
      <c r="P11" s="1">
        <f>N11/2</f>
        <v>-65832.11599268974</v>
      </c>
      <c r="Q11" s="1">
        <f>Q10</f>
        <v>83933.27474346652</v>
      </c>
      <c r="R11" s="1"/>
      <c r="S11" s="1"/>
      <c r="T11" s="13">
        <f>T10</f>
        <v>358249.57700513746</v>
      </c>
      <c r="U11" s="13">
        <f>T11/2</f>
        <v>179124.78850256873</v>
      </c>
      <c r="V11" s="13">
        <f>T11/2</f>
        <v>179124.78850256873</v>
      </c>
      <c r="W11" s="23">
        <f>W10</f>
        <v>-138272.11781931686</v>
      </c>
      <c r="X11" s="23"/>
      <c r="Y11" s="44"/>
      <c r="Z11" s="13">
        <f>Z10</f>
        <v>2676.1405982680153</v>
      </c>
      <c r="AA11" s="13"/>
      <c r="AB11" s="13"/>
      <c r="AC11" s="1">
        <f>AC10</f>
        <v>92522.36268232402</v>
      </c>
      <c r="AD11" s="1"/>
      <c r="AE11" s="1"/>
      <c r="AF11" s="13">
        <f>AF10</f>
        <v>-88147.31459273683</v>
      </c>
      <c r="AG11" s="13">
        <f>AF11/2</f>
        <v>-44073.657296368416</v>
      </c>
      <c r="AH11" s="13">
        <f>AF11/2</f>
        <v>-44073.657296368416</v>
      </c>
      <c r="AI11" s="1">
        <f>AI10</f>
        <v>22891.791803674656</v>
      </c>
      <c r="AJ11" s="1"/>
      <c r="AK11" s="1"/>
      <c r="AL11" s="1">
        <f>AL10</f>
        <v>-70061.83684842841</v>
      </c>
      <c r="AM11" s="1"/>
      <c r="AN11" s="1"/>
      <c r="AO11" s="1">
        <f>AO10</f>
        <v>-67592.00683922239</v>
      </c>
      <c r="AP11" s="1"/>
      <c r="AQ11" s="1"/>
      <c r="AR11" s="13">
        <f>AR10</f>
        <v>-120575.49885536014</v>
      </c>
      <c r="AS11" s="13">
        <f>AR11/2</f>
        <v>-60287.74942768007</v>
      </c>
      <c r="AT11" s="13">
        <f>AR11/2</f>
        <v>-60287.74942768007</v>
      </c>
      <c r="AU11" s="13">
        <f>AU10</f>
        <v>-245140.61980668973</v>
      </c>
      <c r="AV11" s="13"/>
      <c r="AW11" s="13"/>
      <c r="AX11" s="1">
        <f>AX10</f>
        <v>-16226.443463069474</v>
      </c>
      <c r="AY11" s="1"/>
      <c r="AZ11" s="1"/>
      <c r="BA11" s="10">
        <f>BA10/2</f>
        <v>8321.416559295423</v>
      </c>
      <c r="BB11" s="10"/>
      <c r="BC11" s="10"/>
      <c r="BD11" s="1">
        <f>BD10</f>
        <v>-144375.50661518602</v>
      </c>
      <c r="BE11" s="1"/>
      <c r="BF11" s="1"/>
      <c r="BG11" s="13">
        <f>BG10</f>
        <v>120375.94452724495</v>
      </c>
      <c r="BH11" s="13">
        <f>BG11/2</f>
        <v>60187.972263622476</v>
      </c>
      <c r="BI11" s="13">
        <f>BG11/2</f>
        <v>60187.972263622476</v>
      </c>
      <c r="BJ11" s="1">
        <f>BJ10</f>
        <v>-81292.32290439957</v>
      </c>
      <c r="BK11" s="1">
        <f>BJ11/2</f>
        <v>-40646.16145219978</v>
      </c>
      <c r="BL11" s="1">
        <f>BJ11/2</f>
        <v>-40646.16145219978</v>
      </c>
      <c r="BM11" s="49">
        <v>71135.4358463895</v>
      </c>
      <c r="BN11" s="49">
        <v>35567.71792319475</v>
      </c>
      <c r="BO11" s="49">
        <v>35567.71792319475</v>
      </c>
    </row>
    <row r="12" spans="1:67" ht="12.75">
      <c r="A12" s="11" t="s">
        <v>30</v>
      </c>
      <c r="B12" s="29" t="e">
        <f>C12+D12</f>
        <v>#REF!</v>
      </c>
      <c r="C12" s="6" t="e">
        <f>#REF!+#REF!+#REF!+C13+C14+#REF!+#REF!+C15+C17+C18+#REF!+C19+#REF!+#REF!+C16</f>
        <v>#REF!</v>
      </c>
      <c r="D12" s="6" t="e">
        <f>#REF!+#REF!+#REF!+D13+D14+#REF!+#REF!+D15+D17+D18+#REF!+D19+#REF!+#REF!+D16</f>
        <v>#REF!</v>
      </c>
      <c r="E12" s="1" t="e">
        <f>#REF!+#REF!+#REF!+E13+E14+#REF!+#REF!+E15+E17+E18+#REF!+E19+#REF!+#REF!</f>
        <v>#REF!</v>
      </c>
      <c r="F12" s="1" t="e">
        <f>#REF!+#REF!+#REF!+F13+F14+#REF!+#REF!+F15+F17+F18+#REF!+F19+#REF!+#REF!</f>
        <v>#REF!</v>
      </c>
      <c r="G12" s="1" t="e">
        <f>#REF!+#REF!+#REF!+G13+G14+#REF!+#REF!+G15+G17+G18+#REF!+G19+#REF!+#REF!</f>
        <v>#REF!</v>
      </c>
      <c r="H12" s="1" t="e">
        <f>#REF!+#REF!+#REF!+H13+H14+#REF!+#REF!+H15+H17+H18+#REF!+H19+#REF!+#REF!</f>
        <v>#REF!</v>
      </c>
      <c r="I12" s="1" t="e">
        <f>#REF!+#REF!+#REF!+I13+I14+#REF!+#REF!+I15+I17+I18+#REF!+I19+#REF!+#REF!</f>
        <v>#REF!</v>
      </c>
      <c r="J12" s="1" t="e">
        <f>#REF!+#REF!+#REF!+J13+J14+#REF!+#REF!+J15+J17+J18+#REF!+J19+#REF!+#REF!</f>
        <v>#REF!</v>
      </c>
      <c r="K12" s="13" t="e">
        <f>#REF!+#REF!+#REF!+K13+K14+#REF!+#REF!+K15+K17+K18+#REF!+K19+#REF!+#REF!</f>
        <v>#REF!</v>
      </c>
      <c r="L12" s="13" t="e">
        <f>#REF!+#REF!+#REF!+L13+L14+#REF!+#REF!+L15+L17+L18+#REF!+L19+#REF!+#REF!</f>
        <v>#REF!</v>
      </c>
      <c r="M12" s="13" t="e">
        <f>#REF!+#REF!+#REF!+M13+M14+#REF!+#REF!+M15+M17+M18+#REF!+M19+#REF!+#REF!</f>
        <v>#REF!</v>
      </c>
      <c r="N12" s="1" t="e">
        <f>#REF!+#REF!+#REF!+N13+N14+#REF!+#REF!+N15+N17+N18+#REF!+N19+#REF!+#REF!</f>
        <v>#REF!</v>
      </c>
      <c r="O12" s="1" t="e">
        <f>#REF!+#REF!+#REF!+O13+O14+#REF!+#REF!+O15+O17+O18+#REF!+O19+#REF!+#REF!</f>
        <v>#REF!</v>
      </c>
      <c r="P12" s="1" t="e">
        <f>#REF!+#REF!+#REF!+P13+P14+#REF!+#REF!+P15+P17+P18+#REF!+P19+#REF!+#REF!</f>
        <v>#REF!</v>
      </c>
      <c r="Q12" s="1" t="e">
        <f>#REF!+#REF!+#REF!+Q13+Q14+#REF!+#REF!+Q15+Q17+Q18+#REF!+Q19+#REF!+#REF!</f>
        <v>#REF!</v>
      </c>
      <c r="R12" s="1" t="e">
        <f>#REF!+#REF!+#REF!+R13+R14+#REF!+#REF!+R15+R17+R18+#REF!+R19+#REF!+#REF!</f>
        <v>#REF!</v>
      </c>
      <c r="S12" s="1" t="e">
        <f>#REF!+#REF!+#REF!+S13+S14+#REF!+#REF!+S15+S17+S18+#REF!+S19+#REF!+#REF!</f>
        <v>#REF!</v>
      </c>
      <c r="T12" s="13" t="e">
        <f>#REF!+#REF!+#REF!+T13+T14+#REF!+#REF!+T15+T17+T18+#REF!+T19+#REF!+#REF!+T16</f>
        <v>#REF!</v>
      </c>
      <c r="U12" s="13" t="e">
        <f>#REF!+#REF!+#REF!+U13+U14+#REF!+#REF!+U15+U17+U18+#REF!+U19+#REF!+#REF!+U16</f>
        <v>#REF!</v>
      </c>
      <c r="V12" s="13" t="e">
        <f>#REF!+#REF!+#REF!+V13+V14+#REF!+#REF!+V15+V17+V18+#REF!+V19+#REF!+#REF!+V16</f>
        <v>#REF!</v>
      </c>
      <c r="W12" s="23" t="e">
        <f>#REF!+#REF!+#REF!+W13+W14+#REF!+#REF!+W15+W17+W18+#REF!+W19+#REF!+#REF!</f>
        <v>#REF!</v>
      </c>
      <c r="X12" s="23" t="e">
        <f>#REF!+#REF!+#REF!+X13+X14+#REF!+#REF!+X15+X17+X18+#REF!+X19+#REF!+#REF!+X16</f>
        <v>#REF!</v>
      </c>
      <c r="Y12" s="23" t="e">
        <f>#REF!+#REF!+#REF!+Y13+Y14+#REF!+#REF!+Y15+Y17+Y18+#REF!+Y19+#REF!+#REF!+Y16</f>
        <v>#REF!</v>
      </c>
      <c r="Z12" s="13" t="e">
        <f>#REF!+#REF!+#REF!+Z13+Z14+#REF!+#REF!+Z15+Z17+Z18+#REF!+Z19+#REF!+#REF!</f>
        <v>#REF!</v>
      </c>
      <c r="AA12" s="13" t="e">
        <f>#REF!+#REF!+#REF!+AA13+AA14+#REF!+#REF!+AA15+AA17+AA18+#REF!+AA19+#REF!+#REF!</f>
        <v>#REF!</v>
      </c>
      <c r="AB12" s="13" t="e">
        <f>#REF!+#REF!+#REF!+AB13+AB14+#REF!+#REF!+AB15+AB17+AB18+#REF!+AB19+#REF!+#REF!</f>
        <v>#REF!</v>
      </c>
      <c r="AC12" s="1" t="e">
        <f>#REF!+#REF!+#REF!+AC13+AC14+#REF!+#REF!+AC15+AC17+AC18+#REF!+AC19+#REF!+#REF!</f>
        <v>#REF!</v>
      </c>
      <c r="AD12" s="1" t="e">
        <f>#REF!+#REF!+#REF!+AD13+AD14+#REF!+#REF!+AD15+AD17+AD18+#REF!+AD19+#REF!+#REF!</f>
        <v>#REF!</v>
      </c>
      <c r="AE12" s="1" t="e">
        <f>#REF!+#REF!+#REF!+AE13+AE14+#REF!+#REF!+AE15+AE17+AE18+#REF!+AE19+#REF!+#REF!</f>
        <v>#REF!</v>
      </c>
      <c r="AF12" s="13" t="e">
        <f>#REF!+#REF!+#REF!+AF13+AF14+#REF!+#REF!+AF15+AF17+AF18+#REF!+AF19+#REF!+#REF!</f>
        <v>#REF!</v>
      </c>
      <c r="AG12" s="13" t="e">
        <f>#REF!+#REF!+#REF!+AG13+AG14+#REF!+#REF!+AG15+AG17+AG18+#REF!+AG19+#REF!+#REF!</f>
        <v>#REF!</v>
      </c>
      <c r="AH12" s="13" t="e">
        <f>#REF!+#REF!+#REF!+AH13+AH14+#REF!+#REF!+AH15+AH17+AH18+#REF!+AH19+#REF!+#REF!</f>
        <v>#REF!</v>
      </c>
      <c r="AI12" s="1" t="e">
        <f>#REF!+#REF!+#REF!+AI13+AI14+#REF!+#REF!+AI15+AI17+AI18+#REF!+AI19+#REF!+#REF!</f>
        <v>#REF!</v>
      </c>
      <c r="AJ12" s="1" t="e">
        <f>#REF!+#REF!+#REF!+AJ13+AJ14+#REF!+#REF!+AJ15+AJ17+AJ18+#REF!+AJ19+#REF!+#REF!</f>
        <v>#REF!</v>
      </c>
      <c r="AK12" s="1" t="e">
        <f>#REF!+#REF!+#REF!+AK13+AK14+#REF!+#REF!+AK15+AK17+AK18+#REF!+AK19+#REF!+#REF!</f>
        <v>#REF!</v>
      </c>
      <c r="AL12" s="1" t="e">
        <f>#REF!+#REF!+#REF!+AL13+AL14+#REF!+#REF!+AL15+AL17+AL18+#REF!+AL19+#REF!+#REF!</f>
        <v>#REF!</v>
      </c>
      <c r="AM12" s="1" t="e">
        <f>#REF!+#REF!+#REF!+AM13+AM14+#REF!+#REF!+AM15+AM17+AM18+#REF!+AM19+#REF!+#REF!</f>
        <v>#REF!</v>
      </c>
      <c r="AN12" s="1" t="e">
        <f>#REF!+#REF!+#REF!+AN13+AN14+#REF!+#REF!+AN15+AN17+AN18+#REF!+AN19+#REF!+#REF!</f>
        <v>#REF!</v>
      </c>
      <c r="AO12" s="1" t="e">
        <f>#REF!+#REF!+#REF!+AO13+AO14+#REF!+#REF!+AO15+AO17+AO18+#REF!+AO19+#REF!+#REF!</f>
        <v>#REF!</v>
      </c>
      <c r="AP12" s="1" t="e">
        <f>#REF!+#REF!+#REF!+AP13+AP14+#REF!+#REF!+AP15+AP17+AP18+#REF!+AP19+#REF!+#REF!</f>
        <v>#REF!</v>
      </c>
      <c r="AQ12" s="1" t="e">
        <f>#REF!+#REF!+#REF!+AQ13+AQ14+#REF!+#REF!+AQ15+AQ17+AQ18+#REF!+AQ19+#REF!+#REF!</f>
        <v>#REF!</v>
      </c>
      <c r="AR12" s="13" t="e">
        <f>#REF!+#REF!+#REF!+AR13+AR14+#REF!+#REF!+AR15+AR17+AR18+#REF!+AR19+#REF!+#REF!+AR16</f>
        <v>#REF!</v>
      </c>
      <c r="AS12" s="13" t="e">
        <f>#REF!+#REF!+#REF!+AS13+AS14+#REF!+#REF!+AS15+AS17+AS18+#REF!+AS19+#REF!+#REF!+AS16</f>
        <v>#REF!</v>
      </c>
      <c r="AT12" s="13" t="e">
        <f>#REF!+#REF!+#REF!+AT13+AT14+#REF!+#REF!+AT15+AT17+AT18+#REF!+AT19+#REF!+#REF!+AT16</f>
        <v>#REF!</v>
      </c>
      <c r="AU12" s="13" t="e">
        <f>#REF!+#REF!+#REF!+AU13+AU14+#REF!+#REF!+AU15+AU17+AU18+#REF!+AU19+#REF!+#REF!</f>
        <v>#REF!</v>
      </c>
      <c r="AV12" s="13" t="e">
        <f>#REF!+#REF!+#REF!+AV13+AV14+#REF!+#REF!+AV15+AV17+AV18+#REF!+AV19+#REF!+#REF!</f>
        <v>#REF!</v>
      </c>
      <c r="AW12" s="13" t="e">
        <f>#REF!+#REF!+#REF!+AW13+AW14+#REF!+#REF!+AW15+AW17+AW18+#REF!+AW19+#REF!+#REF!</f>
        <v>#REF!</v>
      </c>
      <c r="AX12" s="1" t="e">
        <f>#REF!+#REF!+#REF!+AX13+AX14+#REF!+#REF!+AX15+AX17+AX18+#REF!+AX19+#REF!+#REF!</f>
        <v>#REF!</v>
      </c>
      <c r="AY12" s="1" t="e">
        <f>#REF!+#REF!+#REF!+AY13+AY14+#REF!+#REF!+AY15+AY17+AY18+#REF!+AY19+#REF!+#REF!</f>
        <v>#REF!</v>
      </c>
      <c r="AZ12" s="1" t="e">
        <f>#REF!+#REF!+#REF!+AZ13+AZ14+#REF!+#REF!+AZ15+AZ17+AZ18+#REF!+AZ19+#REF!+#REF!</f>
        <v>#REF!</v>
      </c>
      <c r="BA12" s="10" t="e">
        <f>#REF!+#REF!+#REF!+BA13+BA14+#REF!+#REF!+BA15+BA17+BA18+#REF!+BA19+#REF!+#REF!</f>
        <v>#REF!</v>
      </c>
      <c r="BB12" s="10" t="e">
        <f>#REF!+#REF!+#REF!+BB13+BB14+#REF!+#REF!+BB15+BB17+BB18+#REF!+BB19+#REF!+#REF!</f>
        <v>#REF!</v>
      </c>
      <c r="BC12" s="10" t="e">
        <f>#REF!+#REF!+#REF!+BC13+BC14+#REF!+#REF!+BC15+BC17+BC18+#REF!+BC19+#REF!+#REF!</f>
        <v>#REF!</v>
      </c>
      <c r="BD12" s="1" t="e">
        <f>#REF!+#REF!+#REF!+BD13+BD14+#REF!+#REF!+BD15+BD17+BD18+#REF!+BD19+#REF!+#REF!</f>
        <v>#REF!</v>
      </c>
      <c r="BE12" s="1" t="e">
        <f>#REF!+#REF!+#REF!+BE13+BE14+#REF!+#REF!+BE15+BE17+BE18+#REF!+BE19+#REF!+#REF!</f>
        <v>#REF!</v>
      </c>
      <c r="BF12" s="1" t="e">
        <f>#REF!+#REF!+#REF!+BF13+BF14+#REF!+#REF!+BF15+BF17+BF18+#REF!+BF19+#REF!+#REF!</f>
        <v>#REF!</v>
      </c>
      <c r="BG12" s="13" t="e">
        <f>#REF!+#REF!+#REF!+BG13+BG14+#REF!+#REF!+BG15+BG17+BG18+#REF!+BG19+#REF!+#REF!+BG16</f>
        <v>#REF!</v>
      </c>
      <c r="BH12" s="13" t="e">
        <f>#REF!+#REF!+#REF!+BH13+BH14+#REF!+#REF!+BH15+BH17+BH18+#REF!+BH19+#REF!+#REF!+BH16</f>
        <v>#REF!</v>
      </c>
      <c r="BI12" s="13" t="e">
        <f>#REF!+#REF!+#REF!+BI13+BI14+#REF!+#REF!+BI15+BI17+BI18+#REF!+BI19+#REF!+#REF!+BI16</f>
        <v>#REF!</v>
      </c>
      <c r="BJ12" s="1" t="e">
        <f>#REF!+#REF!+#REF!+BJ13+BJ14+#REF!+#REF!+BJ15+BJ17+BJ18+#REF!+BJ19+#REF!+#REF!+BJ16</f>
        <v>#REF!</v>
      </c>
      <c r="BK12" s="1" t="e">
        <f>#REF!+#REF!+#REF!+BK13+BK14+#REF!+#REF!+BK15+BK17+BK18+#REF!+BK19+#REF!+#REF!+BK16</f>
        <v>#REF!</v>
      </c>
      <c r="BL12" s="1" t="e">
        <f>#REF!+#REF!+#REF!+BL13+BL14+#REF!+#REF!+BL15+BL17+BL18+#REF!+BL19+#REF!+#REF!+BL16</f>
        <v>#REF!</v>
      </c>
      <c r="BM12" s="49">
        <v>186228.25406779663</v>
      </c>
      <c r="BN12" s="49">
        <v>89844.69440677966</v>
      </c>
      <c r="BO12" s="49">
        <v>96383.55966101696</v>
      </c>
    </row>
    <row r="13" spans="1:67" ht="12.75">
      <c r="A13" s="41" t="s">
        <v>31</v>
      </c>
      <c r="B13" s="29" t="e">
        <f>#REF!+#REF!+#REF!</f>
        <v>#REF!</v>
      </c>
      <c r="C13" s="6" t="e">
        <f>#REF!+#REF!+#REF!</f>
        <v>#REF!</v>
      </c>
      <c r="D13" s="6" t="e">
        <f>#REF!+#REF!+#REF!</f>
        <v>#REF!</v>
      </c>
      <c r="E13" s="1" t="e">
        <f>#REF!+#REF!+#REF!</f>
        <v>#REF!</v>
      </c>
      <c r="F13" s="1" t="e">
        <f>#REF!+#REF!+#REF!</f>
        <v>#REF!</v>
      </c>
      <c r="G13" s="1" t="e">
        <f>#REF!+#REF!+#REF!</f>
        <v>#REF!</v>
      </c>
      <c r="H13" s="1" t="e">
        <f>#REF!+#REF!+#REF!</f>
        <v>#REF!</v>
      </c>
      <c r="I13" s="1" t="e">
        <f>#REF!+#REF!+#REF!</f>
        <v>#REF!</v>
      </c>
      <c r="J13" s="1" t="e">
        <f>#REF!+#REF!+#REF!</f>
        <v>#REF!</v>
      </c>
      <c r="K13" s="16" t="e">
        <f>#REF!+#REF!+#REF!</f>
        <v>#REF!</v>
      </c>
      <c r="L13" s="13" t="e">
        <f>#REF!+#REF!+#REF!</f>
        <v>#REF!</v>
      </c>
      <c r="M13" s="13" t="e">
        <f>#REF!+#REF!+#REF!</f>
        <v>#REF!</v>
      </c>
      <c r="N13" s="1" t="e">
        <f>#REF!+#REF!+#REF!</f>
        <v>#REF!</v>
      </c>
      <c r="O13" s="1" t="e">
        <f>#REF!+#REF!+#REF!</f>
        <v>#REF!</v>
      </c>
      <c r="P13" s="1" t="e">
        <f>#REF!+#REF!+#REF!</f>
        <v>#REF!</v>
      </c>
      <c r="Q13" s="1" t="e">
        <f>#REF!+#REF!+#REF!</f>
        <v>#REF!</v>
      </c>
      <c r="R13" s="1" t="e">
        <f>#REF!+#REF!+#REF!</f>
        <v>#REF!</v>
      </c>
      <c r="S13" s="1" t="e">
        <f>#REF!+#REF!+#REF!</f>
        <v>#REF!</v>
      </c>
      <c r="T13" s="13" t="e">
        <f>#REF!+#REF!+#REF!</f>
        <v>#REF!</v>
      </c>
      <c r="U13" s="13" t="e">
        <f>#REF!+#REF!+#REF!</f>
        <v>#REF!</v>
      </c>
      <c r="V13" s="13" t="e">
        <f>#REF!+#REF!+#REF!</f>
        <v>#REF!</v>
      </c>
      <c r="W13" s="23" t="e">
        <f>#REF!+#REF!+#REF!</f>
        <v>#REF!</v>
      </c>
      <c r="X13" s="23"/>
      <c r="Y13" s="44"/>
      <c r="Z13" s="13" t="e">
        <f>#REF!+#REF!+#REF!</f>
        <v>#REF!</v>
      </c>
      <c r="AA13" s="13" t="e">
        <f>#REF!+#REF!+#REF!</f>
        <v>#REF!</v>
      </c>
      <c r="AB13" s="13" t="e">
        <f>#REF!+#REF!+#REF!</f>
        <v>#REF!</v>
      </c>
      <c r="AC13" s="1" t="e">
        <f>#REF!+#REF!+#REF!</f>
        <v>#REF!</v>
      </c>
      <c r="AD13" s="1" t="e">
        <f>#REF!+#REF!+#REF!</f>
        <v>#REF!</v>
      </c>
      <c r="AE13" s="1" t="e">
        <f>#REF!+#REF!+#REF!</f>
        <v>#REF!</v>
      </c>
      <c r="AF13" s="13" t="e">
        <f>#REF!+#REF!+#REF!</f>
        <v>#REF!</v>
      </c>
      <c r="AG13" s="13"/>
      <c r="AH13" s="13"/>
      <c r="AI13" s="1" t="e">
        <f>#REF!+#REF!+#REF!</f>
        <v>#REF!</v>
      </c>
      <c r="AJ13" s="1" t="e">
        <f>#REF!+#REF!+#REF!</f>
        <v>#REF!</v>
      </c>
      <c r="AK13" s="1" t="e">
        <f>#REF!+#REF!+#REF!</f>
        <v>#REF!</v>
      </c>
      <c r="AL13" s="1" t="e">
        <f>#REF!+#REF!+#REF!</f>
        <v>#REF!</v>
      </c>
      <c r="AM13" s="1"/>
      <c r="AN13" s="1"/>
      <c r="AO13" s="1" t="e">
        <f>#REF!+#REF!+#REF!</f>
        <v>#REF!</v>
      </c>
      <c r="AP13" s="1" t="e">
        <f>#REF!+#REF!+#REF!</f>
        <v>#REF!</v>
      </c>
      <c r="AQ13" s="1" t="e">
        <f>#REF!+#REF!+#REF!</f>
        <v>#REF!</v>
      </c>
      <c r="AR13" s="13" t="e">
        <f>#REF!+#REF!+#REF!</f>
        <v>#REF!</v>
      </c>
      <c r="AS13" s="13" t="e">
        <f>#REF!+#REF!+#REF!</f>
        <v>#REF!</v>
      </c>
      <c r="AT13" s="13" t="e">
        <f>#REF!+#REF!+#REF!</f>
        <v>#REF!</v>
      </c>
      <c r="AU13" s="13" t="e">
        <f>#REF!+#REF!+#REF!</f>
        <v>#REF!</v>
      </c>
      <c r="AV13" s="13" t="e">
        <f>#REF!+#REF!+#REF!</f>
        <v>#REF!</v>
      </c>
      <c r="AW13" s="13" t="e">
        <f>#REF!+#REF!+#REF!</f>
        <v>#REF!</v>
      </c>
      <c r="AX13" s="1" t="e">
        <f>#REF!+#REF!+#REF!</f>
        <v>#REF!</v>
      </c>
      <c r="AY13" s="1" t="e">
        <f>#REF!+#REF!+#REF!</f>
        <v>#REF!</v>
      </c>
      <c r="AZ13" s="1" t="e">
        <f>#REF!+#REF!+#REF!</f>
        <v>#REF!</v>
      </c>
      <c r="BA13" s="10" t="e">
        <f>#REF!+#REF!+#REF!</f>
        <v>#REF!</v>
      </c>
      <c r="BB13" s="10"/>
      <c r="BC13" s="10"/>
      <c r="BD13" s="1" t="e">
        <f>#REF!+#REF!+#REF!</f>
        <v>#REF!</v>
      </c>
      <c r="BE13" s="1"/>
      <c r="BF13" s="1"/>
      <c r="BG13" s="13" t="e">
        <f>#REF!+#REF!+#REF!</f>
        <v>#REF!</v>
      </c>
      <c r="BH13" s="13" t="e">
        <f>#REF!+#REF!+#REF!</f>
        <v>#REF!</v>
      </c>
      <c r="BI13" s="13" t="e">
        <f>#REF!+#REF!+#REF!</f>
        <v>#REF!</v>
      </c>
      <c r="BJ13" s="1" t="e">
        <f>#REF!+#REF!+#REF!</f>
        <v>#REF!</v>
      </c>
      <c r="BK13" s="1" t="e">
        <f>#REF!+#REF!+#REF!</f>
        <v>#REF!</v>
      </c>
      <c r="BL13" s="1" t="e">
        <f>#REF!+#REF!+#REF!</f>
        <v>#REF!</v>
      </c>
      <c r="BM13" s="49">
        <v>29592.843728813557</v>
      </c>
      <c r="BN13" s="49">
        <v>11493.481525423727</v>
      </c>
      <c r="BO13" s="49">
        <v>18099.362203389832</v>
      </c>
    </row>
    <row r="14" spans="1:67" ht="12.75">
      <c r="A14" s="41" t="s">
        <v>32</v>
      </c>
      <c r="B14" s="29">
        <f>D14+C14</f>
        <v>11962.356610169492</v>
      </c>
      <c r="C14" s="6">
        <f>2196+0.02/1.18</f>
        <v>2196.0169491525426</v>
      </c>
      <c r="D14" s="6">
        <f>9766.06+0.33/1.18</f>
        <v>9766.33966101695</v>
      </c>
      <c r="E14" s="1">
        <f>F14+G14</f>
        <v>9820.040508474576</v>
      </c>
      <c r="F14" s="1">
        <f>2386.95/1.18</f>
        <v>2022.8389830508474</v>
      </c>
      <c r="G14" s="1">
        <f>7797.21-0.01/1.18</f>
        <v>7797.2015254237285</v>
      </c>
      <c r="H14" s="1">
        <f>I14+J14</f>
        <v>7782.615593220338</v>
      </c>
      <c r="I14" s="1">
        <v>5057.98</v>
      </c>
      <c r="J14" s="1">
        <f>3215.07/1.18</f>
        <v>2724.635593220339</v>
      </c>
      <c r="K14" s="13">
        <f>L14+M14</f>
        <v>16059.054406779662</v>
      </c>
      <c r="L14" s="13">
        <f>9567.28/1.18-212.4/1.18</f>
        <v>7927.864406779662</v>
      </c>
      <c r="M14" s="13">
        <v>8131.19</v>
      </c>
      <c r="N14" s="1">
        <f>O14+P14</f>
        <v>901.99</v>
      </c>
      <c r="O14" s="1">
        <v>450.99</v>
      </c>
      <c r="P14" s="1">
        <v>451</v>
      </c>
      <c r="Q14" s="1">
        <v>901.9906779661018</v>
      </c>
      <c r="R14" s="1"/>
      <c r="S14" s="1">
        <v>901.9</v>
      </c>
      <c r="T14" s="13">
        <f>U14+V14</f>
        <v>8440.56</v>
      </c>
      <c r="U14" s="13">
        <v>4220.28</v>
      </c>
      <c r="V14" s="13">
        <v>4220.28</v>
      </c>
      <c r="W14" s="23">
        <f>X14+Y14</f>
        <v>4089.125423728814</v>
      </c>
      <c r="X14" s="23">
        <f>6382.1-2705.71/1.18</f>
        <v>4089.125423728814</v>
      </c>
      <c r="Y14" s="44"/>
      <c r="Z14" s="13">
        <v>0</v>
      </c>
      <c r="AA14" s="13"/>
      <c r="AB14" s="13"/>
      <c r="AC14" s="1">
        <v>981.4237288135595</v>
      </c>
      <c r="AD14" s="1"/>
      <c r="AE14" s="1">
        <v>981.42</v>
      </c>
      <c r="AF14" s="13">
        <f>AG14+AH14</f>
        <v>9670.074576271187</v>
      </c>
      <c r="AG14" s="13">
        <v>4433.3</v>
      </c>
      <c r="AH14" s="13">
        <f>4433.3+948.1/1.18</f>
        <v>5236.774576271187</v>
      </c>
      <c r="AI14" s="1">
        <v>5032.928813559322</v>
      </c>
      <c r="AJ14" s="1">
        <v>5032.93</v>
      </c>
      <c r="AK14" s="1"/>
      <c r="AL14" s="1">
        <f>1000-183.55/1.18</f>
        <v>844.4491525423729</v>
      </c>
      <c r="AM14" s="1"/>
      <c r="AN14" s="1">
        <v>844.45</v>
      </c>
      <c r="AO14" s="1">
        <v>11111.752542372884</v>
      </c>
      <c r="AP14" s="1"/>
      <c r="AQ14" s="1">
        <v>11111.75</v>
      </c>
      <c r="AR14" s="13">
        <f>AS14+AT14</f>
        <v>767.52</v>
      </c>
      <c r="AS14" s="13">
        <v>383.76</v>
      </c>
      <c r="AT14" s="13">
        <v>383.76</v>
      </c>
      <c r="AU14" s="13">
        <f>AV14+AW14</f>
        <v>3943.7700000000004</v>
      </c>
      <c r="AV14" s="13">
        <v>1971.88</v>
      </c>
      <c r="AW14" s="13">
        <f>1971.89</f>
        <v>1971.89</v>
      </c>
      <c r="AX14" s="1">
        <v>17660.462711864406</v>
      </c>
      <c r="AY14" s="1"/>
      <c r="AZ14" s="1">
        <v>17660.46</v>
      </c>
      <c r="BA14" s="10">
        <v>8768.305084745763</v>
      </c>
      <c r="BB14" s="10"/>
      <c r="BC14" s="10">
        <v>8768.31</v>
      </c>
      <c r="BD14" s="1">
        <f>BE14+BF14</f>
        <v>2445.78</v>
      </c>
      <c r="BE14" s="1">
        <v>2445.78</v>
      </c>
      <c r="BF14" s="1"/>
      <c r="BG14" s="13">
        <f>BH14+BI14</f>
        <v>4517.84</v>
      </c>
      <c r="BH14" s="13">
        <v>2258.92</v>
      </c>
      <c r="BI14" s="13">
        <v>2258.92</v>
      </c>
      <c r="BJ14" s="1">
        <f>BK14+BL14</f>
        <v>3570.2299999999996</v>
      </c>
      <c r="BK14" s="1">
        <v>1785.11</v>
      </c>
      <c r="BL14" s="1">
        <v>1785.12</v>
      </c>
      <c r="BM14" s="49">
        <v>11620.95</v>
      </c>
      <c r="BN14" s="49">
        <v>5810.48</v>
      </c>
      <c r="BO14" s="49">
        <v>5810.47</v>
      </c>
    </row>
    <row r="15" spans="1:67" ht="12.75">
      <c r="A15" s="41" t="s">
        <v>33</v>
      </c>
      <c r="B15" s="29" t="e">
        <f>#REF!+#REF!</f>
        <v>#REF!</v>
      </c>
      <c r="C15" s="29" t="e">
        <f>#REF!+#REF!</f>
        <v>#REF!</v>
      </c>
      <c r="D15" s="29" t="e">
        <f>#REF!+#REF!</f>
        <v>#REF!</v>
      </c>
      <c r="E15" s="1" t="e">
        <f>#REF!+#REF!+#REF!+#REF!</f>
        <v>#REF!</v>
      </c>
      <c r="F15" s="1" t="e">
        <f>#REF!+#REF!+#REF!+#REF!</f>
        <v>#REF!</v>
      </c>
      <c r="G15" s="1" t="e">
        <f>#REF!+#REF!+#REF!+#REF!</f>
        <v>#REF!</v>
      </c>
      <c r="H15" s="1" t="e">
        <f>#REF!+#REF!+#REF!+#REF!</f>
        <v>#REF!</v>
      </c>
      <c r="I15" s="1" t="e">
        <f>#REF!+#REF!+#REF!+#REF!</f>
        <v>#REF!</v>
      </c>
      <c r="J15" s="1" t="e">
        <f>#REF!+#REF!+#REF!+#REF!</f>
        <v>#REF!</v>
      </c>
      <c r="K15" s="13" t="e">
        <f>#REF!+#REF!+#REF!+#REF!</f>
        <v>#REF!</v>
      </c>
      <c r="L15" s="13" t="e">
        <f>#REF!+#REF!+#REF!+#REF!</f>
        <v>#REF!</v>
      </c>
      <c r="M15" s="13"/>
      <c r="N15" s="1" t="e">
        <f>#REF!+#REF!+#REF!+#REF!</f>
        <v>#REF!</v>
      </c>
      <c r="O15" s="1" t="e">
        <f>#REF!+#REF!+#REF!+#REF!</f>
        <v>#REF!</v>
      </c>
      <c r="P15" s="1" t="e">
        <f>#REF!+#REF!+#REF!+#REF!</f>
        <v>#REF!</v>
      </c>
      <c r="Q15" s="1" t="e">
        <f>#REF!+#REF!+#REF!+#REF!</f>
        <v>#REF!</v>
      </c>
      <c r="R15" s="1" t="e">
        <f>#REF!+#REF!+#REF!+#REF!</f>
        <v>#REF!</v>
      </c>
      <c r="S15" s="1" t="e">
        <f>#REF!+#REF!+#REF!+#REF!</f>
        <v>#REF!</v>
      </c>
      <c r="T15" s="13" t="e">
        <f>#REF!+#REF!</f>
        <v>#REF!</v>
      </c>
      <c r="U15" s="13" t="e">
        <f>#REF!+#REF!</f>
        <v>#REF!</v>
      </c>
      <c r="V15" s="13" t="e">
        <f>#REF!+#REF!</f>
        <v>#REF!</v>
      </c>
      <c r="W15" s="23" t="e">
        <f>#REF!+#REF!+#REF!+#REF!</f>
        <v>#REF!</v>
      </c>
      <c r="X15" s="23" t="e">
        <f>#REF!+#REF!</f>
        <v>#REF!</v>
      </c>
      <c r="Y15" s="44" t="e">
        <f>#REF!+#REF!</f>
        <v>#REF!</v>
      </c>
      <c r="Z15" s="13" t="e">
        <f>#REF!+#REF!+#REF!+#REF!</f>
        <v>#REF!</v>
      </c>
      <c r="AA15" s="13" t="e">
        <f>#REF!+#REF!+#REF!+#REF!</f>
        <v>#REF!</v>
      </c>
      <c r="AB15" s="13" t="e">
        <f>#REF!+#REF!+#REF!+#REF!</f>
        <v>#REF!</v>
      </c>
      <c r="AC15" s="1" t="e">
        <f>#REF!+#REF!+#REF!+#REF!</f>
        <v>#REF!</v>
      </c>
      <c r="AD15" s="1" t="e">
        <f>#REF!+#REF!+#REF!+#REF!</f>
        <v>#REF!</v>
      </c>
      <c r="AE15" s="1" t="e">
        <f>#REF!+#REF!+#REF!+#REF!</f>
        <v>#REF!</v>
      </c>
      <c r="AF15" s="13" t="e">
        <f>#REF!+#REF!+#REF!+#REF!</f>
        <v>#REF!</v>
      </c>
      <c r="AG15" s="13" t="e">
        <f>#REF!+#REF!+#REF!+#REF!</f>
        <v>#REF!</v>
      </c>
      <c r="AH15" s="13" t="e">
        <f>#REF!+#REF!+#REF!+#REF!</f>
        <v>#REF!</v>
      </c>
      <c r="AI15" s="1" t="e">
        <f>#REF!+#REF!+#REF!+#REF!</f>
        <v>#REF!</v>
      </c>
      <c r="AJ15" s="1" t="e">
        <f>#REF!+#REF!+#REF!+#REF!</f>
        <v>#REF!</v>
      </c>
      <c r="AK15" s="1" t="e">
        <f>#REF!+#REF!+#REF!+#REF!</f>
        <v>#REF!</v>
      </c>
      <c r="AL15" s="1" t="e">
        <f>#REF!+#REF!+#REF!+#REF!</f>
        <v>#REF!</v>
      </c>
      <c r="AM15" s="1" t="e">
        <f>#REF!+#REF!+#REF!+#REF!</f>
        <v>#REF!</v>
      </c>
      <c r="AN15" s="1" t="e">
        <f>#REF!+#REF!+#REF!+#REF!</f>
        <v>#REF!</v>
      </c>
      <c r="AO15" s="1" t="e">
        <f>#REF!+#REF!+#REF!+#REF!</f>
        <v>#REF!</v>
      </c>
      <c r="AP15" s="1" t="e">
        <f>#REF!+#REF!+#REF!+#REF!</f>
        <v>#REF!</v>
      </c>
      <c r="AQ15" s="1" t="e">
        <f>#REF!+#REF!+#REF!+#REF!</f>
        <v>#REF!</v>
      </c>
      <c r="AR15" s="13">
        <f>AS15+AT15</f>
        <v>15303.16</v>
      </c>
      <c r="AS15" s="13">
        <v>7651.58</v>
      </c>
      <c r="AT15" s="13">
        <v>7651.58</v>
      </c>
      <c r="AU15" s="13" t="e">
        <f>#REF!+#REF!+#REF!+#REF!</f>
        <v>#REF!</v>
      </c>
      <c r="AV15" s="13" t="e">
        <f>#REF!+#REF!+#REF!+#REF!</f>
        <v>#REF!</v>
      </c>
      <c r="AW15" s="13" t="e">
        <f>#REF!+#REF!+#REF!+#REF!</f>
        <v>#REF!</v>
      </c>
      <c r="AX15" s="1" t="e">
        <f>#REF!+#REF!+#REF!+#REF!</f>
        <v>#REF!</v>
      </c>
      <c r="AY15" s="1" t="e">
        <f>#REF!+#REF!+#REF!+#REF!</f>
        <v>#REF!</v>
      </c>
      <c r="AZ15" s="1" t="e">
        <f>#REF!+#REF!+#REF!+#REF!</f>
        <v>#REF!</v>
      </c>
      <c r="BA15" s="10" t="e">
        <f>#REF!+#REF!+#REF!+#REF!</f>
        <v>#REF!</v>
      </c>
      <c r="BB15" s="10" t="e">
        <f>#REF!+#REF!+#REF!+#REF!</f>
        <v>#REF!</v>
      </c>
      <c r="BC15" s="10" t="e">
        <f>#REF!+#REF!+#REF!+#REF!</f>
        <v>#REF!</v>
      </c>
      <c r="BD15" s="1" t="e">
        <f>#REF!+#REF!+#REF!+#REF!</f>
        <v>#REF!</v>
      </c>
      <c r="BE15" s="1" t="e">
        <f>#REF!+#REF!+#REF!+#REF!</f>
        <v>#REF!</v>
      </c>
      <c r="BF15" s="1" t="e">
        <f>#REF!+#REF!+#REF!+#REF!</f>
        <v>#REF!</v>
      </c>
      <c r="BG15" s="13" t="e">
        <f>#REF!+#REF!</f>
        <v>#REF!</v>
      </c>
      <c r="BH15" s="13" t="e">
        <f>#REF!+#REF!</f>
        <v>#REF!</v>
      </c>
      <c r="BI15" s="13" t="e">
        <f>#REF!+#REF!</f>
        <v>#REF!</v>
      </c>
      <c r="BJ15" s="1" t="e">
        <f>#REF!+#REF!</f>
        <v>#REF!</v>
      </c>
      <c r="BK15" s="1" t="e">
        <f>#REF!+#REF!</f>
        <v>#REF!</v>
      </c>
      <c r="BL15" s="1" t="e">
        <f>#REF!+#REF!</f>
        <v>#REF!</v>
      </c>
      <c r="BM15" s="49">
        <v>37513.03033898305</v>
      </c>
      <c r="BN15" s="49">
        <v>18790.022881355933</v>
      </c>
      <c r="BO15" s="49">
        <v>18723.007457627118</v>
      </c>
    </row>
    <row r="16" spans="1:67" ht="12.75">
      <c r="A16" s="41" t="s">
        <v>59</v>
      </c>
      <c r="B16" s="29" t="e">
        <f>#REF!+#REF!</f>
        <v>#REF!</v>
      </c>
      <c r="C16" s="29" t="e">
        <f>#REF!+#REF!</f>
        <v>#REF!</v>
      </c>
      <c r="D16" s="29" t="e">
        <f>#REF!+#REF!</f>
        <v>#REF!</v>
      </c>
      <c r="E16" s="1"/>
      <c r="F16" s="1"/>
      <c r="G16" s="1"/>
      <c r="H16" s="1"/>
      <c r="I16" s="1"/>
      <c r="J16" s="1"/>
      <c r="K16" s="13"/>
      <c r="L16" s="13"/>
      <c r="M16" s="13"/>
      <c r="N16" s="1"/>
      <c r="O16" s="1"/>
      <c r="P16" s="1"/>
      <c r="Q16" s="1"/>
      <c r="R16" s="1"/>
      <c r="S16" s="1"/>
      <c r="T16" s="13" t="e">
        <f>#REF!+#REF!</f>
        <v>#REF!</v>
      </c>
      <c r="U16" s="13" t="e">
        <f>#REF!+#REF!</f>
        <v>#REF!</v>
      </c>
      <c r="V16" s="13" t="e">
        <f>#REF!+#REF!</f>
        <v>#REF!</v>
      </c>
      <c r="W16" s="23"/>
      <c r="X16" s="23"/>
      <c r="Y16" s="44"/>
      <c r="Z16" s="13"/>
      <c r="AA16" s="13"/>
      <c r="AB16" s="13"/>
      <c r="AC16" s="1"/>
      <c r="AD16" s="1"/>
      <c r="AE16" s="1"/>
      <c r="AF16" s="13"/>
      <c r="AG16" s="13"/>
      <c r="AH16" s="13"/>
      <c r="AI16" s="1"/>
      <c r="AJ16" s="1"/>
      <c r="AK16" s="1"/>
      <c r="AL16" s="1"/>
      <c r="AM16" s="1"/>
      <c r="AN16" s="1"/>
      <c r="AO16" s="1"/>
      <c r="AP16" s="1"/>
      <c r="AQ16" s="1"/>
      <c r="AR16" s="13" t="e">
        <f>#REF!+#REF!</f>
        <v>#REF!</v>
      </c>
      <c r="AS16" s="13" t="e">
        <f>#REF!+#REF!</f>
        <v>#REF!</v>
      </c>
      <c r="AT16" s="13" t="e">
        <f>#REF!+#REF!</f>
        <v>#REF!</v>
      </c>
      <c r="AU16" s="13"/>
      <c r="AV16" s="13"/>
      <c r="AW16" s="13"/>
      <c r="AX16" s="1"/>
      <c r="AY16" s="1"/>
      <c r="AZ16" s="1"/>
      <c r="BA16" s="10"/>
      <c r="BB16" s="10"/>
      <c r="BC16" s="10"/>
      <c r="BD16" s="1"/>
      <c r="BE16" s="1"/>
      <c r="BF16" s="1"/>
      <c r="BG16" s="13" t="e">
        <f>#REF!+#REF!</f>
        <v>#REF!</v>
      </c>
      <c r="BH16" s="13" t="e">
        <f>#REF!+#REF!</f>
        <v>#REF!</v>
      </c>
      <c r="BI16" s="13" t="e">
        <f>#REF!+#REF!</f>
        <v>#REF!</v>
      </c>
      <c r="BJ16" s="1" t="e">
        <f>#REF!+#REF!</f>
        <v>#REF!</v>
      </c>
      <c r="BK16" s="1" t="e">
        <f>#REF!+#REF!</f>
        <v>#REF!</v>
      </c>
      <c r="BL16" s="1" t="e">
        <f>#REF!+#REF!</f>
        <v>#REF!</v>
      </c>
      <c r="BM16" s="49">
        <v>39200</v>
      </c>
      <c r="BN16" s="49">
        <v>19600</v>
      </c>
      <c r="BO16" s="49">
        <v>19600</v>
      </c>
    </row>
    <row r="17" spans="1:67" ht="12.75">
      <c r="A17" s="41" t="s">
        <v>34</v>
      </c>
      <c r="B17" s="29" t="e">
        <f>#REF!+#REF!</f>
        <v>#REF!</v>
      </c>
      <c r="C17" s="6" t="e">
        <f>#REF!+#REF!</f>
        <v>#REF!</v>
      </c>
      <c r="D17" s="6" t="e">
        <f>#REF!+#REF!</f>
        <v>#REF!</v>
      </c>
      <c r="E17" s="1" t="e">
        <f>#REF!+#REF!</f>
        <v>#REF!</v>
      </c>
      <c r="F17" s="1" t="e">
        <f>#REF!+#REF!</f>
        <v>#REF!</v>
      </c>
      <c r="G17" s="1" t="e">
        <f>#REF!+#REF!</f>
        <v>#REF!</v>
      </c>
      <c r="H17" s="1" t="e">
        <f>#REF!+#REF!</f>
        <v>#REF!</v>
      </c>
      <c r="I17" s="1"/>
      <c r="J17" s="1"/>
      <c r="K17" s="13" t="e">
        <f>#REF!+#REF!</f>
        <v>#REF!</v>
      </c>
      <c r="L17" s="13"/>
      <c r="M17" s="13"/>
      <c r="N17" s="1" t="e">
        <f>#REF!+#REF!</f>
        <v>#REF!</v>
      </c>
      <c r="O17" s="1"/>
      <c r="P17" s="1"/>
      <c r="Q17" s="1" t="e">
        <f>#REF!+#REF!</f>
        <v>#REF!</v>
      </c>
      <c r="R17" s="1" t="e">
        <f>#REF!+#REF!</f>
        <v>#REF!</v>
      </c>
      <c r="S17" s="1" t="e">
        <f>#REF!+#REF!</f>
        <v>#REF!</v>
      </c>
      <c r="T17" s="13" t="e">
        <f>#REF!+#REF!</f>
        <v>#REF!</v>
      </c>
      <c r="U17" s="13" t="e">
        <f>#REF!+#REF!</f>
        <v>#REF!</v>
      </c>
      <c r="V17" s="13" t="e">
        <f>#REF!+#REF!</f>
        <v>#REF!</v>
      </c>
      <c r="W17" s="23" t="e">
        <f>#REF!+#REF!</f>
        <v>#REF!</v>
      </c>
      <c r="X17" s="23"/>
      <c r="Y17" s="44"/>
      <c r="Z17" s="13" t="e">
        <f>#REF!+#REF!</f>
        <v>#REF!</v>
      </c>
      <c r="AA17" s="13" t="e">
        <f>#REF!+#REF!</f>
        <v>#REF!</v>
      </c>
      <c r="AB17" s="13" t="e">
        <f>#REF!+#REF!</f>
        <v>#REF!</v>
      </c>
      <c r="AC17" s="1" t="e">
        <f>#REF!+#REF!</f>
        <v>#REF!</v>
      </c>
      <c r="AD17" s="1" t="e">
        <f>#REF!+#REF!</f>
        <v>#REF!</v>
      </c>
      <c r="AE17" s="1" t="e">
        <f>#REF!+#REF!</f>
        <v>#REF!</v>
      </c>
      <c r="AF17" s="13" t="e">
        <f>#REF!+#REF!</f>
        <v>#REF!</v>
      </c>
      <c r="AG17" s="13"/>
      <c r="AH17" s="13"/>
      <c r="AI17" s="1" t="e">
        <f>#REF!+#REF!</f>
        <v>#REF!</v>
      </c>
      <c r="AJ17" s="1"/>
      <c r="AK17" s="1"/>
      <c r="AL17" s="1" t="e">
        <f>#REF!+#REF!</f>
        <v>#REF!</v>
      </c>
      <c r="AM17" s="1"/>
      <c r="AN17" s="1"/>
      <c r="AO17" s="1" t="e">
        <f>#REF!+#REF!</f>
        <v>#REF!</v>
      </c>
      <c r="AP17" s="1" t="e">
        <f>#REF!+#REF!</f>
        <v>#REF!</v>
      </c>
      <c r="AQ17" s="1" t="e">
        <f>#REF!+#REF!</f>
        <v>#REF!</v>
      </c>
      <c r="AR17" s="13" t="e">
        <f>#REF!+#REF!</f>
        <v>#REF!</v>
      </c>
      <c r="AS17" s="13" t="e">
        <f>#REF!+#REF!</f>
        <v>#REF!</v>
      </c>
      <c r="AT17" s="13" t="e">
        <f>#REF!+#REF!</f>
        <v>#REF!</v>
      </c>
      <c r="AU17" s="13" t="e">
        <f>#REF!+#REF!</f>
        <v>#REF!</v>
      </c>
      <c r="AV17" s="13" t="e">
        <f>#REF!+#REF!</f>
        <v>#REF!</v>
      </c>
      <c r="AW17" s="13" t="e">
        <f>#REF!+#REF!</f>
        <v>#REF!</v>
      </c>
      <c r="AX17" s="1" t="e">
        <f>#REF!+#REF!</f>
        <v>#REF!</v>
      </c>
      <c r="AY17" s="1"/>
      <c r="AZ17" s="1"/>
      <c r="BA17" s="10" t="e">
        <f>#REF!+#REF!</f>
        <v>#REF!</v>
      </c>
      <c r="BB17" s="10"/>
      <c r="BC17" s="10"/>
      <c r="BD17" s="1" t="e">
        <f>#REF!+#REF!</f>
        <v>#REF!</v>
      </c>
      <c r="BE17" s="1"/>
      <c r="BF17" s="1"/>
      <c r="BG17" s="13" t="e">
        <f>#REF!+#REF!</f>
        <v>#REF!</v>
      </c>
      <c r="BH17" s="13" t="e">
        <f>#REF!+#REF!</f>
        <v>#REF!</v>
      </c>
      <c r="BI17" s="13" t="e">
        <f>#REF!+#REF!</f>
        <v>#REF!</v>
      </c>
      <c r="BJ17" s="1" t="e">
        <f>#REF!+#REF!</f>
        <v>#REF!</v>
      </c>
      <c r="BK17" s="1"/>
      <c r="BL17" s="1"/>
      <c r="BM17" s="49">
        <v>41030.24</v>
      </c>
      <c r="BN17" s="49">
        <v>20515.12</v>
      </c>
      <c r="BO17" s="49">
        <v>20515.12</v>
      </c>
    </row>
    <row r="18" spans="1:67" ht="12" customHeight="1">
      <c r="A18" s="41" t="s">
        <v>35</v>
      </c>
      <c r="B18" s="29" t="e">
        <f>#REF!+#REF!</f>
        <v>#REF!</v>
      </c>
      <c r="C18" s="6" t="e">
        <f>#REF!+#REF!</f>
        <v>#REF!</v>
      </c>
      <c r="D18" s="6" t="e">
        <f>#REF!+#REF!</f>
        <v>#REF!</v>
      </c>
      <c r="E18" s="1" t="e">
        <f>#REF!+#REF!</f>
        <v>#REF!</v>
      </c>
      <c r="F18" s="1" t="e">
        <f>#REF!+#REF!</f>
        <v>#REF!</v>
      </c>
      <c r="G18" s="1" t="e">
        <f>#REF!+#REF!</f>
        <v>#REF!</v>
      </c>
      <c r="H18" s="1" t="e">
        <f>#REF!+#REF!</f>
        <v>#REF!</v>
      </c>
      <c r="I18" s="1"/>
      <c r="J18" s="1"/>
      <c r="K18" s="16" t="e">
        <f>#REF!+#REF!</f>
        <v>#REF!</v>
      </c>
      <c r="L18" s="13" t="e">
        <f>#REF!+#REF!</f>
        <v>#REF!</v>
      </c>
      <c r="M18" s="13" t="e">
        <f>#REF!+#REF!</f>
        <v>#REF!</v>
      </c>
      <c r="N18" s="1" t="e">
        <f>#REF!+#REF!</f>
        <v>#REF!</v>
      </c>
      <c r="O18" s="1" t="e">
        <f>#REF!+#REF!</f>
        <v>#REF!</v>
      </c>
      <c r="P18" s="1" t="e">
        <f>#REF!+#REF!</f>
        <v>#REF!</v>
      </c>
      <c r="Q18" s="1" t="e">
        <f>#REF!+#REF!</f>
        <v>#REF!</v>
      </c>
      <c r="R18" s="1" t="e">
        <f>#REF!+#REF!</f>
        <v>#REF!</v>
      </c>
      <c r="S18" s="1" t="e">
        <f>#REF!+#REF!</f>
        <v>#REF!</v>
      </c>
      <c r="T18" s="13" t="e">
        <f>#REF!+#REF!</f>
        <v>#REF!</v>
      </c>
      <c r="U18" s="13" t="e">
        <f>#REF!+#REF!</f>
        <v>#REF!</v>
      </c>
      <c r="V18" s="13" t="e">
        <f>#REF!+#REF!</f>
        <v>#REF!</v>
      </c>
      <c r="W18" s="23" t="e">
        <f>#REF!+#REF!</f>
        <v>#REF!</v>
      </c>
      <c r="X18" s="23"/>
      <c r="Y18" s="44"/>
      <c r="Z18" s="13" t="e">
        <f>#REF!+#REF!</f>
        <v>#REF!</v>
      </c>
      <c r="AA18" s="13"/>
      <c r="AB18" s="13"/>
      <c r="AC18" s="1" t="e">
        <f>#REF!+#REF!</f>
        <v>#REF!</v>
      </c>
      <c r="AD18" s="1" t="e">
        <f>#REF!+#REF!</f>
        <v>#REF!</v>
      </c>
      <c r="AE18" s="1" t="e">
        <f>#REF!+#REF!</f>
        <v>#REF!</v>
      </c>
      <c r="AF18" s="13" t="e">
        <f>#REF!+#REF!</f>
        <v>#REF!</v>
      </c>
      <c r="AG18" s="13"/>
      <c r="AH18" s="13"/>
      <c r="AI18" s="1" t="e">
        <f>#REF!+#REF!</f>
        <v>#REF!</v>
      </c>
      <c r="AJ18" s="1"/>
      <c r="AK18" s="1"/>
      <c r="AL18" s="1" t="e">
        <f>#REF!+#REF!</f>
        <v>#REF!</v>
      </c>
      <c r="AM18" s="1"/>
      <c r="AN18" s="1"/>
      <c r="AO18" s="1" t="e">
        <f>#REF!+#REF!</f>
        <v>#REF!</v>
      </c>
      <c r="AP18" s="1"/>
      <c r="AQ18" s="1"/>
      <c r="AR18" s="13" t="e">
        <f>#REF!+#REF!</f>
        <v>#REF!</v>
      </c>
      <c r="AS18" s="13" t="e">
        <f>#REF!+#REF!</f>
        <v>#REF!</v>
      </c>
      <c r="AT18" s="13" t="e">
        <f>#REF!+#REF!</f>
        <v>#REF!</v>
      </c>
      <c r="AU18" s="13" t="e">
        <f>#REF!+#REF!</f>
        <v>#REF!</v>
      </c>
      <c r="AV18" s="13"/>
      <c r="AW18" s="13"/>
      <c r="AX18" s="1" t="e">
        <f>#REF!+#REF!</f>
        <v>#REF!</v>
      </c>
      <c r="AY18" s="1"/>
      <c r="AZ18" s="1"/>
      <c r="BA18" s="10" t="e">
        <f>#REF!+#REF!</f>
        <v>#REF!</v>
      </c>
      <c r="BB18" s="10"/>
      <c r="BC18" s="10"/>
      <c r="BD18" s="1" t="e">
        <f>#REF!+#REF!</f>
        <v>#REF!</v>
      </c>
      <c r="BE18" s="1"/>
      <c r="BF18" s="1"/>
      <c r="BG18" s="13" t="e">
        <f>#REF!+#REF!</f>
        <v>#REF!</v>
      </c>
      <c r="BH18" s="13" t="e">
        <f>#REF!+#REF!</f>
        <v>#REF!</v>
      </c>
      <c r="BI18" s="13" t="e">
        <f>#REF!+#REF!</f>
        <v>#REF!</v>
      </c>
      <c r="BJ18" s="1" t="e">
        <f>#REF!+#REF!</f>
        <v>#REF!</v>
      </c>
      <c r="BK18" s="1"/>
      <c r="BL18" s="1"/>
      <c r="BM18" s="49">
        <v>26000</v>
      </c>
      <c r="BN18" s="49">
        <v>13000</v>
      </c>
      <c r="BO18" s="49">
        <v>13000</v>
      </c>
    </row>
    <row r="19" spans="1:67" ht="12.75">
      <c r="A19" s="41" t="s">
        <v>36</v>
      </c>
      <c r="B19" s="29" t="e">
        <f>#REF!+#REF!+#REF!</f>
        <v>#REF!</v>
      </c>
      <c r="C19" s="6" t="e">
        <f>#REF!+#REF!+#REF!</f>
        <v>#REF!</v>
      </c>
      <c r="D19" s="6" t="e">
        <f>#REF!+#REF!+#REF!</f>
        <v>#REF!</v>
      </c>
      <c r="E19" s="1" t="e">
        <f>#REF!+#REF!+#REF!</f>
        <v>#REF!</v>
      </c>
      <c r="F19" s="1" t="e">
        <f>#REF!+#REF!+#REF!</f>
        <v>#REF!</v>
      </c>
      <c r="G19" s="1" t="e">
        <f>#REF!+#REF!+#REF!</f>
        <v>#REF!</v>
      </c>
      <c r="H19" s="1" t="e">
        <f>#REF!+#REF!+#REF!</f>
        <v>#REF!</v>
      </c>
      <c r="I19" s="1"/>
      <c r="J19" s="1">
        <v>1271.19</v>
      </c>
      <c r="K19" s="13" t="e">
        <f>#REF!+#REF!+#REF!</f>
        <v>#REF!</v>
      </c>
      <c r="L19" s="13" t="e">
        <f>#REF!+#REF!</f>
        <v>#REF!</v>
      </c>
      <c r="M19" s="13"/>
      <c r="N19" s="1" t="e">
        <f>#REF!+#REF!+#REF!</f>
        <v>#REF!</v>
      </c>
      <c r="O19" s="1" t="e">
        <f>#REF!+#REF!+#REF!</f>
        <v>#REF!</v>
      </c>
      <c r="P19" s="1" t="e">
        <f>#REF!+#REF!+#REF!</f>
        <v>#REF!</v>
      </c>
      <c r="Q19" s="1" t="e">
        <f>#REF!+#REF!+#REF!</f>
        <v>#REF!</v>
      </c>
      <c r="R19" s="1"/>
      <c r="S19" s="1" t="e">
        <f>#REF!</f>
        <v>#REF!</v>
      </c>
      <c r="T19" s="13" t="e">
        <f>#REF!+#REF!+#REF!</f>
        <v>#REF!</v>
      </c>
      <c r="U19" s="13" t="e">
        <f>#REF!+#REF!+#REF!</f>
        <v>#REF!</v>
      </c>
      <c r="V19" s="13" t="e">
        <f>#REF!+#REF!+#REF!</f>
        <v>#REF!</v>
      </c>
      <c r="W19" s="23" t="e">
        <f>#REF!+#REF!+#REF!</f>
        <v>#REF!</v>
      </c>
      <c r="X19" s="23" t="e">
        <f>#REF!+#REF!+#REF!</f>
        <v>#REF!</v>
      </c>
      <c r="Y19" s="44" t="e">
        <f>#REF!+#REF!+#REF!</f>
        <v>#REF!</v>
      </c>
      <c r="Z19" s="13" t="e">
        <f>#REF!+#REF!+#REF!</f>
        <v>#REF!</v>
      </c>
      <c r="AA19" s="13" t="e">
        <f>#REF!+#REF!+#REF!</f>
        <v>#REF!</v>
      </c>
      <c r="AB19" s="13" t="e">
        <f>#REF!+#REF!+#REF!</f>
        <v>#REF!</v>
      </c>
      <c r="AC19" s="1" t="e">
        <f>#REF!+#REF!+#REF!</f>
        <v>#REF!</v>
      </c>
      <c r="AD19" s="1" t="e">
        <f>#REF!+#REF!+#REF!</f>
        <v>#REF!</v>
      </c>
      <c r="AE19" s="1" t="e">
        <f>#REF!+#REF!+#REF!</f>
        <v>#REF!</v>
      </c>
      <c r="AF19" s="13" t="e">
        <f>#REF!+#REF!+#REF!</f>
        <v>#REF!</v>
      </c>
      <c r="AG19" s="13" t="e">
        <f>#REF!+#REF!+#REF!</f>
        <v>#REF!</v>
      </c>
      <c r="AH19" s="13" t="e">
        <f>#REF!+#REF!+#REF!</f>
        <v>#REF!</v>
      </c>
      <c r="AI19" s="1" t="e">
        <f>#REF!+#REF!+#REF!</f>
        <v>#REF!</v>
      </c>
      <c r="AJ19" s="1" t="e">
        <f>#REF!+#REF!+#REF!</f>
        <v>#REF!</v>
      </c>
      <c r="AK19" s="1" t="e">
        <f>#REF!+#REF!+#REF!</f>
        <v>#REF!</v>
      </c>
      <c r="AL19" s="1" t="e">
        <f>#REF!+#REF!+#REF!</f>
        <v>#REF!</v>
      </c>
      <c r="AM19" s="1" t="e">
        <f>#REF!+#REF!+#REF!</f>
        <v>#REF!</v>
      </c>
      <c r="AN19" s="1" t="e">
        <f>#REF!+#REF!+#REF!</f>
        <v>#REF!</v>
      </c>
      <c r="AO19" s="1" t="e">
        <f>#REF!+#REF!+#REF!</f>
        <v>#REF!</v>
      </c>
      <c r="AP19" s="1" t="e">
        <f>#REF!+#REF!+#REF!</f>
        <v>#REF!</v>
      </c>
      <c r="AQ19" s="1" t="e">
        <f>#REF!+#REF!+#REF!</f>
        <v>#REF!</v>
      </c>
      <c r="AR19" s="13" t="e">
        <f>#REF!+#REF!+#REF!</f>
        <v>#REF!</v>
      </c>
      <c r="AS19" s="13" t="e">
        <f>#REF!+#REF!+#REF!</f>
        <v>#REF!</v>
      </c>
      <c r="AT19" s="13" t="e">
        <f>#REF!+#REF!+#REF!</f>
        <v>#REF!</v>
      </c>
      <c r="AU19" s="13" t="e">
        <f>#REF!+#REF!+#REF!</f>
        <v>#REF!</v>
      </c>
      <c r="AV19" s="13" t="e">
        <f>#REF!+#REF!+#REF!</f>
        <v>#REF!</v>
      </c>
      <c r="AW19" s="13" t="e">
        <f>#REF!+#REF!+#REF!</f>
        <v>#REF!</v>
      </c>
      <c r="AX19" s="1" t="e">
        <f>#REF!+#REF!+#REF!</f>
        <v>#REF!</v>
      </c>
      <c r="AY19" s="1" t="e">
        <f>#REF!+#REF!+#REF!</f>
        <v>#REF!</v>
      </c>
      <c r="AZ19" s="1" t="e">
        <f>#REF!+#REF!+#REF!</f>
        <v>#REF!</v>
      </c>
      <c r="BA19" s="10" t="e">
        <f>#REF!+#REF!+#REF!</f>
        <v>#REF!</v>
      </c>
      <c r="BB19" s="10" t="e">
        <f>#REF!+#REF!+#REF!</f>
        <v>#REF!</v>
      </c>
      <c r="BC19" s="10" t="e">
        <f>#REF!+#REF!+#REF!</f>
        <v>#REF!</v>
      </c>
      <c r="BD19" s="1" t="e">
        <f>#REF!+#REF!+#REF!</f>
        <v>#REF!</v>
      </c>
      <c r="BE19" s="1" t="e">
        <f>#REF!+#REF!+#REF!</f>
        <v>#REF!</v>
      </c>
      <c r="BF19" s="1" t="e">
        <f>#REF!+#REF!+#REF!</f>
        <v>#REF!</v>
      </c>
      <c r="BG19" s="13" t="e">
        <f>#REF!+#REF!+#REF!</f>
        <v>#REF!</v>
      </c>
      <c r="BH19" s="13" t="e">
        <f>#REF!+#REF!+#REF!</f>
        <v>#REF!</v>
      </c>
      <c r="BI19" s="13" t="e">
        <f>#REF!+#REF!+#REF!</f>
        <v>#REF!</v>
      </c>
      <c r="BJ19" s="1" t="e">
        <f>#REF!+#REF!+#REF!</f>
        <v>#REF!</v>
      </c>
      <c r="BK19" s="1" t="e">
        <f>#REF!+#REF!+#REF!</f>
        <v>#REF!</v>
      </c>
      <c r="BL19" s="1" t="e">
        <f>#REF!+#REF!+#REF!</f>
        <v>#REF!</v>
      </c>
      <c r="BM19" s="49">
        <v>1271.19</v>
      </c>
      <c r="BN19" s="49">
        <v>635.59</v>
      </c>
      <c r="BO19" s="49">
        <v>635.6</v>
      </c>
    </row>
    <row r="20" spans="1:67" ht="24.75" customHeight="1">
      <c r="A20" s="21" t="s">
        <v>37</v>
      </c>
      <c r="B20" s="29" t="e">
        <f>#REF!+#REF!</f>
        <v>#REF!</v>
      </c>
      <c r="C20" s="6" t="e">
        <f>#REF!+#REF!</f>
        <v>#REF!</v>
      </c>
      <c r="D20" s="6" t="e">
        <f>#REF!+#REF!</f>
        <v>#REF!</v>
      </c>
      <c r="E20" s="1" t="e">
        <f>#REF!+#REF!</f>
        <v>#REF!</v>
      </c>
      <c r="F20" s="1" t="e">
        <f>#REF!+#REF!</f>
        <v>#REF!</v>
      </c>
      <c r="G20" s="1" t="e">
        <f>#REF!+#REF!</f>
        <v>#REF!</v>
      </c>
      <c r="H20" s="1" t="e">
        <f>#REF!+#REF!</f>
        <v>#REF!</v>
      </c>
      <c r="I20" s="1" t="e">
        <f>#REF!+#REF!</f>
        <v>#REF!</v>
      </c>
      <c r="J20" s="1" t="e">
        <f>#REF!+#REF!</f>
        <v>#REF!</v>
      </c>
      <c r="K20" s="13" t="e">
        <f>#REF!+#REF!</f>
        <v>#REF!</v>
      </c>
      <c r="L20" s="13" t="e">
        <f>#REF!+#REF!</f>
        <v>#REF!</v>
      </c>
      <c r="M20" s="13" t="e">
        <f>#REF!+#REF!</f>
        <v>#REF!</v>
      </c>
      <c r="N20" s="1" t="e">
        <f>#REF!+#REF!</f>
        <v>#REF!</v>
      </c>
      <c r="O20" s="1" t="e">
        <f>#REF!+#REF!</f>
        <v>#REF!</v>
      </c>
      <c r="P20" s="1" t="e">
        <f>#REF!+#REF!</f>
        <v>#REF!</v>
      </c>
      <c r="Q20" s="1" t="e">
        <f>#REF!+#REF!</f>
        <v>#REF!</v>
      </c>
      <c r="R20" s="1" t="e">
        <f>#REF!+#REF!</f>
        <v>#REF!</v>
      </c>
      <c r="S20" s="1" t="e">
        <f>#REF!+#REF!</f>
        <v>#REF!</v>
      </c>
      <c r="T20" s="13" t="e">
        <f>#REF!+#REF!</f>
        <v>#REF!</v>
      </c>
      <c r="U20" s="13" t="e">
        <f>#REF!+#REF!</f>
        <v>#REF!</v>
      </c>
      <c r="V20" s="13" t="e">
        <f>#REF!+#REF!</f>
        <v>#REF!</v>
      </c>
      <c r="W20" s="23" t="e">
        <f>#REF!+#REF!</f>
        <v>#REF!</v>
      </c>
      <c r="X20" s="23" t="e">
        <f>#REF!+#REF!</f>
        <v>#REF!</v>
      </c>
      <c r="Y20" s="44" t="e">
        <f>#REF!+#REF!</f>
        <v>#REF!</v>
      </c>
      <c r="Z20" s="13" t="e">
        <f>#REF!+#REF!</f>
        <v>#REF!</v>
      </c>
      <c r="AA20" s="13" t="e">
        <f>#REF!+#REF!</f>
        <v>#REF!</v>
      </c>
      <c r="AB20" s="13" t="e">
        <f>#REF!+#REF!</f>
        <v>#REF!</v>
      </c>
      <c r="AC20" s="1" t="e">
        <f>#REF!+#REF!</f>
        <v>#REF!</v>
      </c>
      <c r="AD20" s="1" t="e">
        <f>#REF!+#REF!</f>
        <v>#REF!</v>
      </c>
      <c r="AE20" s="1" t="e">
        <f>#REF!+#REF!</f>
        <v>#REF!</v>
      </c>
      <c r="AF20" s="13" t="e">
        <f>#REF!+#REF!</f>
        <v>#REF!</v>
      </c>
      <c r="AG20" s="13" t="e">
        <f>#REF!+#REF!</f>
        <v>#REF!</v>
      </c>
      <c r="AH20" s="13" t="e">
        <f>#REF!+#REF!</f>
        <v>#REF!</v>
      </c>
      <c r="AI20" s="1" t="e">
        <f>#REF!+#REF!</f>
        <v>#REF!</v>
      </c>
      <c r="AJ20" s="1" t="e">
        <f>#REF!+#REF!</f>
        <v>#REF!</v>
      </c>
      <c r="AK20" s="1" t="e">
        <f>#REF!+#REF!</f>
        <v>#REF!</v>
      </c>
      <c r="AL20" s="1" t="e">
        <f>#REF!+#REF!</f>
        <v>#REF!</v>
      </c>
      <c r="AM20" s="1" t="e">
        <f>#REF!+#REF!</f>
        <v>#REF!</v>
      </c>
      <c r="AN20" s="1" t="e">
        <f>#REF!+#REF!</f>
        <v>#REF!</v>
      </c>
      <c r="AO20" s="1" t="e">
        <f>#REF!+#REF!</f>
        <v>#REF!</v>
      </c>
      <c r="AP20" s="1" t="e">
        <f>#REF!+#REF!</f>
        <v>#REF!</v>
      </c>
      <c r="AQ20" s="1" t="e">
        <f>#REF!+#REF!</f>
        <v>#REF!</v>
      </c>
      <c r="AR20" s="13" t="e">
        <f>#REF!+#REF!</f>
        <v>#REF!</v>
      </c>
      <c r="AS20" s="13" t="e">
        <f>#REF!+#REF!</f>
        <v>#REF!</v>
      </c>
      <c r="AT20" s="13" t="e">
        <f>#REF!+#REF!</f>
        <v>#REF!</v>
      </c>
      <c r="AU20" s="13" t="e">
        <f>#REF!+#REF!</f>
        <v>#REF!</v>
      </c>
      <c r="AV20" s="13" t="e">
        <f>#REF!+#REF!</f>
        <v>#REF!</v>
      </c>
      <c r="AW20" s="13" t="e">
        <f>#REF!+#REF!</f>
        <v>#REF!</v>
      </c>
      <c r="AX20" s="1" t="e">
        <f>#REF!+#REF!</f>
        <v>#REF!</v>
      </c>
      <c r="AY20" s="1" t="e">
        <f>#REF!+#REF!</f>
        <v>#REF!</v>
      </c>
      <c r="AZ20" s="1" t="e">
        <f>#REF!+#REF!</f>
        <v>#REF!</v>
      </c>
      <c r="BA20" s="10" t="e">
        <f>#REF!+#REF!</f>
        <v>#REF!</v>
      </c>
      <c r="BB20" s="10" t="e">
        <f>#REF!+#REF!</f>
        <v>#REF!</v>
      </c>
      <c r="BC20" s="10" t="e">
        <f>#REF!+#REF!</f>
        <v>#REF!</v>
      </c>
      <c r="BD20" s="1" t="e">
        <f>#REF!+#REF!</f>
        <v>#REF!</v>
      </c>
      <c r="BE20" s="1" t="e">
        <f>#REF!+#REF!</f>
        <v>#REF!</v>
      </c>
      <c r="BF20" s="1" t="e">
        <f>#REF!+#REF!</f>
        <v>#REF!</v>
      </c>
      <c r="BG20" s="13" t="e">
        <f>#REF!+#REF!</f>
        <v>#REF!</v>
      </c>
      <c r="BH20" s="13" t="e">
        <f>#REF!+#REF!</f>
        <v>#REF!</v>
      </c>
      <c r="BI20" s="13" t="e">
        <f>#REF!+#REF!</f>
        <v>#REF!</v>
      </c>
      <c r="BJ20" s="1" t="e">
        <f>#REF!+#REF!</f>
        <v>#REF!</v>
      </c>
      <c r="BK20" s="1" t="e">
        <f>#REF!+#REF!</f>
        <v>#REF!</v>
      </c>
      <c r="BL20" s="1" t="e">
        <f>#REF!+#REF!</f>
        <v>#REF!</v>
      </c>
      <c r="BM20" s="49">
        <v>32508.515353414292</v>
      </c>
      <c r="BN20" s="49">
        <v>15480.140704226214</v>
      </c>
      <c r="BO20" s="49">
        <v>17028.374649188074</v>
      </c>
    </row>
    <row r="21" spans="1:67" s="1" customFormat="1" ht="25.5">
      <c r="A21" s="22" t="s">
        <v>38</v>
      </c>
      <c r="B21" s="29" t="e">
        <f aca="true" t="shared" si="1" ref="B21:AG21">B22+B26</f>
        <v>#REF!</v>
      </c>
      <c r="C21" s="6" t="e">
        <f t="shared" si="1"/>
        <v>#REF!</v>
      </c>
      <c r="D21" s="6" t="e">
        <f t="shared" si="1"/>
        <v>#REF!</v>
      </c>
      <c r="E21" s="1" t="e">
        <f t="shared" si="1"/>
        <v>#REF!</v>
      </c>
      <c r="F21" s="1" t="e">
        <f t="shared" si="1"/>
        <v>#REF!</v>
      </c>
      <c r="G21" s="1" t="e">
        <f t="shared" si="1"/>
        <v>#REF!</v>
      </c>
      <c r="H21" s="1" t="e">
        <f t="shared" si="1"/>
        <v>#REF!</v>
      </c>
      <c r="I21" s="1" t="e">
        <f t="shared" si="1"/>
        <v>#REF!</v>
      </c>
      <c r="J21" s="1" t="e">
        <f t="shared" si="1"/>
        <v>#REF!</v>
      </c>
      <c r="K21" s="13" t="e">
        <f t="shared" si="1"/>
        <v>#REF!</v>
      </c>
      <c r="L21" s="13" t="e">
        <f t="shared" si="1"/>
        <v>#REF!</v>
      </c>
      <c r="M21" s="13" t="e">
        <f t="shared" si="1"/>
        <v>#REF!</v>
      </c>
      <c r="N21" s="1" t="e">
        <f t="shared" si="1"/>
        <v>#REF!</v>
      </c>
      <c r="O21" s="1" t="e">
        <f t="shared" si="1"/>
        <v>#REF!</v>
      </c>
      <c r="P21" s="1" t="e">
        <f t="shared" si="1"/>
        <v>#REF!</v>
      </c>
      <c r="Q21" s="1" t="e">
        <f t="shared" si="1"/>
        <v>#REF!</v>
      </c>
      <c r="R21" s="1" t="e">
        <f t="shared" si="1"/>
        <v>#REF!</v>
      </c>
      <c r="S21" s="1" t="e">
        <f t="shared" si="1"/>
        <v>#REF!</v>
      </c>
      <c r="T21" s="13" t="e">
        <f t="shared" si="1"/>
        <v>#REF!</v>
      </c>
      <c r="U21" s="13" t="e">
        <f t="shared" si="1"/>
        <v>#REF!</v>
      </c>
      <c r="V21" s="13" t="e">
        <f t="shared" si="1"/>
        <v>#REF!</v>
      </c>
      <c r="W21" s="23" t="e">
        <f t="shared" si="1"/>
        <v>#REF!</v>
      </c>
      <c r="X21" s="23" t="e">
        <f t="shared" si="1"/>
        <v>#REF!</v>
      </c>
      <c r="Y21" s="44" t="e">
        <f t="shared" si="1"/>
        <v>#REF!</v>
      </c>
      <c r="Z21" s="13" t="e">
        <f t="shared" si="1"/>
        <v>#REF!</v>
      </c>
      <c r="AA21" s="13" t="e">
        <f t="shared" si="1"/>
        <v>#REF!</v>
      </c>
      <c r="AB21" s="13" t="e">
        <f t="shared" si="1"/>
        <v>#REF!</v>
      </c>
      <c r="AC21" s="1" t="e">
        <f t="shared" si="1"/>
        <v>#REF!</v>
      </c>
      <c r="AD21" s="1" t="e">
        <f t="shared" si="1"/>
        <v>#REF!</v>
      </c>
      <c r="AE21" s="1" t="e">
        <f t="shared" si="1"/>
        <v>#REF!</v>
      </c>
      <c r="AF21" s="13" t="e">
        <f t="shared" si="1"/>
        <v>#REF!</v>
      </c>
      <c r="AG21" s="13" t="e">
        <f t="shared" si="1"/>
        <v>#REF!</v>
      </c>
      <c r="AH21" s="13" t="e">
        <f aca="true" t="shared" si="2" ref="AH21:BM21">AH22+AH26</f>
        <v>#REF!</v>
      </c>
      <c r="AI21" s="1" t="e">
        <f t="shared" si="2"/>
        <v>#REF!</v>
      </c>
      <c r="AJ21" s="1" t="e">
        <f t="shared" si="2"/>
        <v>#REF!</v>
      </c>
      <c r="AK21" s="1" t="e">
        <f t="shared" si="2"/>
        <v>#REF!</v>
      </c>
      <c r="AL21" s="1" t="e">
        <f t="shared" si="2"/>
        <v>#REF!</v>
      </c>
      <c r="AM21" s="1" t="e">
        <f t="shared" si="2"/>
        <v>#REF!</v>
      </c>
      <c r="AN21" s="1" t="e">
        <f t="shared" si="2"/>
        <v>#REF!</v>
      </c>
      <c r="AO21" s="1" t="e">
        <f t="shared" si="2"/>
        <v>#REF!</v>
      </c>
      <c r="AP21" s="1" t="e">
        <f t="shared" si="2"/>
        <v>#REF!</v>
      </c>
      <c r="AQ21" s="1" t="e">
        <f t="shared" si="2"/>
        <v>#REF!</v>
      </c>
      <c r="AR21" s="13" t="e">
        <f t="shared" si="2"/>
        <v>#REF!</v>
      </c>
      <c r="AS21" s="13" t="e">
        <f t="shared" si="2"/>
        <v>#REF!</v>
      </c>
      <c r="AT21" s="13" t="e">
        <f t="shared" si="2"/>
        <v>#REF!</v>
      </c>
      <c r="AU21" s="13" t="e">
        <f t="shared" si="2"/>
        <v>#REF!</v>
      </c>
      <c r="AV21" s="13" t="e">
        <f t="shared" si="2"/>
        <v>#REF!</v>
      </c>
      <c r="AW21" s="13" t="e">
        <f t="shared" si="2"/>
        <v>#REF!</v>
      </c>
      <c r="AX21" s="1" t="e">
        <f t="shared" si="2"/>
        <v>#REF!</v>
      </c>
      <c r="AY21" s="1" t="e">
        <f t="shared" si="2"/>
        <v>#REF!</v>
      </c>
      <c r="AZ21" s="1" t="e">
        <f t="shared" si="2"/>
        <v>#REF!</v>
      </c>
      <c r="BA21" s="10" t="e">
        <f t="shared" si="2"/>
        <v>#REF!</v>
      </c>
      <c r="BB21" s="10" t="e">
        <f t="shared" si="2"/>
        <v>#REF!</v>
      </c>
      <c r="BC21" s="10" t="e">
        <f t="shared" si="2"/>
        <v>#REF!</v>
      </c>
      <c r="BD21" s="1" t="e">
        <f t="shared" si="2"/>
        <v>#REF!</v>
      </c>
      <c r="BE21" s="1" t="e">
        <f t="shared" si="2"/>
        <v>#REF!</v>
      </c>
      <c r="BF21" s="1" t="e">
        <f t="shared" si="2"/>
        <v>#REF!</v>
      </c>
      <c r="BG21" s="13" t="e">
        <f t="shared" si="2"/>
        <v>#REF!</v>
      </c>
      <c r="BH21" s="13" t="e">
        <f t="shared" si="2"/>
        <v>#REF!</v>
      </c>
      <c r="BI21" s="13" t="e">
        <f t="shared" si="2"/>
        <v>#REF!</v>
      </c>
      <c r="BJ21" s="1" t="e">
        <f t="shared" si="2"/>
        <v>#REF!</v>
      </c>
      <c r="BK21" s="1" t="e">
        <f t="shared" si="2"/>
        <v>#REF!</v>
      </c>
      <c r="BL21" s="1" t="e">
        <f t="shared" si="2"/>
        <v>#REF!</v>
      </c>
      <c r="BM21" s="49">
        <v>135242.83287603647</v>
      </c>
      <c r="BN21" s="49">
        <v>64638.018245731655</v>
      </c>
      <c r="BO21" s="49">
        <v>70604.81463030481</v>
      </c>
    </row>
    <row r="22" spans="1:67" s="1" customFormat="1" ht="12.75">
      <c r="A22" s="6" t="s">
        <v>39</v>
      </c>
      <c r="B22" s="29" t="e">
        <f>B23+B24+B25+#REF!+#REF!</f>
        <v>#REF!</v>
      </c>
      <c r="C22" s="6" t="e">
        <f>C23+C24+C25+#REF!+#REF!</f>
        <v>#REF!</v>
      </c>
      <c r="D22" s="6" t="e">
        <f>D23+D24+D25+#REF!+#REF!</f>
        <v>#REF!</v>
      </c>
      <c r="E22" s="1" t="e">
        <f>F22+G22</f>
        <v>#REF!</v>
      </c>
      <c r="F22" s="1" t="e">
        <f>F23+F24+F25+#REF!+#REF!</f>
        <v>#REF!</v>
      </c>
      <c r="G22" s="1" t="e">
        <f>G23+G24+G25+#REF!+#REF!</f>
        <v>#REF!</v>
      </c>
      <c r="H22" s="1" t="e">
        <f>I22+J22</f>
        <v>#REF!</v>
      </c>
      <c r="I22" s="10" t="e">
        <f>I23+I24+I25+#REF!+#REF!</f>
        <v>#REF!</v>
      </c>
      <c r="J22" s="10" t="e">
        <f>J23+J24+J25+#REF!+#REF!</f>
        <v>#REF!</v>
      </c>
      <c r="K22" s="13" t="e">
        <f>K23+K24+K25+#REF!+#REF!</f>
        <v>#REF!</v>
      </c>
      <c r="L22" s="13" t="e">
        <f>L23+L24+L25+#REF!+#REF!</f>
        <v>#REF!</v>
      </c>
      <c r="M22" s="13" t="e">
        <f>M23+M24+M25+#REF!+#REF!</f>
        <v>#REF!</v>
      </c>
      <c r="N22" s="1" t="e">
        <f>N23+N24+N25+#REF!+#REF!</f>
        <v>#REF!</v>
      </c>
      <c r="O22" s="1" t="e">
        <f>O23+O24+O25+#REF!+#REF!</f>
        <v>#REF!</v>
      </c>
      <c r="P22" s="1" t="e">
        <f>P23+P24+P25+#REF!+#REF!</f>
        <v>#REF!</v>
      </c>
      <c r="Q22" s="1" t="e">
        <f>Q23+Q24+Q25+#REF!+#REF!</f>
        <v>#REF!</v>
      </c>
      <c r="R22" s="1" t="e">
        <f>R23+R24+R25+#REF!+#REF!</f>
        <v>#REF!</v>
      </c>
      <c r="S22" s="1" t="e">
        <f>S23+S24+S25+#REF!+#REF!</f>
        <v>#REF!</v>
      </c>
      <c r="T22" s="13" t="e">
        <f>T23+T24+T25+#REF!+#REF!</f>
        <v>#REF!</v>
      </c>
      <c r="U22" s="13" t="e">
        <f>U23+U24+U25+#REF!+#REF!</f>
        <v>#REF!</v>
      </c>
      <c r="V22" s="13" t="e">
        <f>V23+V24+V25+#REF!+#REF!</f>
        <v>#REF!</v>
      </c>
      <c r="W22" s="23" t="e">
        <f>X22+Y22</f>
        <v>#REF!</v>
      </c>
      <c r="X22" s="23" t="e">
        <f>X23+X24+X25+#REF!+#REF!</f>
        <v>#REF!</v>
      </c>
      <c r="Y22" s="44" t="e">
        <f>Y23+Y24+Y25+#REF!+#REF!</f>
        <v>#REF!</v>
      </c>
      <c r="Z22" s="13" t="e">
        <f>Z23+Z24+Z25+#REF!+#REF!</f>
        <v>#REF!</v>
      </c>
      <c r="AA22" s="13" t="e">
        <f>AA23+AA24+AA25+#REF!+#REF!</f>
        <v>#REF!</v>
      </c>
      <c r="AB22" s="13" t="e">
        <f>AB23+AB24+AB25+#REF!+#REF!</f>
        <v>#REF!</v>
      </c>
      <c r="AC22" s="1" t="e">
        <f>AC23+AC24+AC25+#REF!+#REF!</f>
        <v>#REF!</v>
      </c>
      <c r="AD22" s="1" t="e">
        <f>AD23+AD24+AD25+#REF!+#REF!</f>
        <v>#REF!</v>
      </c>
      <c r="AE22" s="1" t="e">
        <f>AE23+AE24+AE25+#REF!+#REF!</f>
        <v>#REF!</v>
      </c>
      <c r="AF22" s="13" t="e">
        <f>AF23+AF24+AF25+#REF!+#REF!</f>
        <v>#REF!</v>
      </c>
      <c r="AG22" s="13" t="e">
        <f>AG23+AG24+AG25+#REF!+#REF!</f>
        <v>#REF!</v>
      </c>
      <c r="AH22" s="13" t="e">
        <f>AH23+AH24+AH25+#REF!+#REF!</f>
        <v>#REF!</v>
      </c>
      <c r="AI22" s="1" t="e">
        <f>AI23+AI24+AI25+#REF!+#REF!</f>
        <v>#REF!</v>
      </c>
      <c r="AJ22" s="1" t="e">
        <f>AJ23+AJ24+AJ25+#REF!+#REF!</f>
        <v>#REF!</v>
      </c>
      <c r="AK22" s="1" t="e">
        <f>AK23+AK24+AK25+#REF!+#REF!</f>
        <v>#REF!</v>
      </c>
      <c r="AL22" s="1" t="e">
        <f>AM22+AN22</f>
        <v>#REF!</v>
      </c>
      <c r="AM22" s="1" t="e">
        <f>AM23+AM24+AM25+#REF!+#REF!</f>
        <v>#REF!</v>
      </c>
      <c r="AN22" s="1" t="e">
        <f>AN23+AN24+AN25+#REF!+#REF!</f>
        <v>#REF!</v>
      </c>
      <c r="AO22" s="1" t="e">
        <f>AO23+AO24+AO25+#REF!+#REF!</f>
        <v>#REF!</v>
      </c>
      <c r="AP22" s="1" t="e">
        <f>AP23+AP24+AP25+#REF!+#REF!</f>
        <v>#REF!</v>
      </c>
      <c r="AQ22" s="1" t="e">
        <f>AQ23+AQ24+AQ25+#REF!+#REF!</f>
        <v>#REF!</v>
      </c>
      <c r="AR22" s="13" t="e">
        <f>AR23+AR24+AR25+#REF!+#REF!</f>
        <v>#REF!</v>
      </c>
      <c r="AS22" s="13" t="e">
        <f>AS23+AS24+AS25+#REF!+#REF!</f>
        <v>#REF!</v>
      </c>
      <c r="AT22" s="13" t="e">
        <f>AT23+AT24+AT25+#REF!+#REF!</f>
        <v>#REF!</v>
      </c>
      <c r="AU22" s="13" t="e">
        <f>AU23+AU24+AU25+#REF!+#REF!</f>
        <v>#REF!</v>
      </c>
      <c r="AV22" s="13" t="e">
        <f>AV23+AV24+AV25+#REF!+#REF!</f>
        <v>#REF!</v>
      </c>
      <c r="AW22" s="13" t="e">
        <f>AW23+AW24+AW25+#REF!+#REF!</f>
        <v>#REF!</v>
      </c>
      <c r="AX22" s="1" t="e">
        <f>AX23+AX24+AX25+#REF!+#REF!</f>
        <v>#REF!</v>
      </c>
      <c r="AY22" s="1" t="e">
        <f>AY23+AY24+AY25+#REF!+#REF!</f>
        <v>#REF!</v>
      </c>
      <c r="AZ22" s="1" t="e">
        <f>AZ23+AZ24+AZ25+#REF!+#REF!</f>
        <v>#REF!</v>
      </c>
      <c r="BA22" s="10" t="e">
        <f>BA23+BA24+BA25+#REF!+#REF!</f>
        <v>#REF!</v>
      </c>
      <c r="BB22" s="10" t="e">
        <f>BB23+BB24+BB25+#REF!+#REF!</f>
        <v>#REF!</v>
      </c>
      <c r="BC22" s="10" t="e">
        <f>BC23+BC24+BC25+#REF!+#REF!</f>
        <v>#REF!</v>
      </c>
      <c r="BD22" s="1" t="e">
        <f>BD23+BD24+BD25+#REF!+#REF!</f>
        <v>#REF!</v>
      </c>
      <c r="BE22" s="1" t="e">
        <f>BE23+BE24+BE25+#REF!+#REF!</f>
        <v>#REF!</v>
      </c>
      <c r="BF22" s="1" t="e">
        <f>BF23+BF24+BF25+#REF!+#REF!</f>
        <v>#REF!</v>
      </c>
      <c r="BG22" s="13" t="e">
        <f>BG23+BG24+BG25+#REF!+#REF!</f>
        <v>#REF!</v>
      </c>
      <c r="BH22" s="13" t="e">
        <f>BH23+BH24+BH25+#REF!+#REF!</f>
        <v>#REF!</v>
      </c>
      <c r="BI22" s="13" t="e">
        <f>BI23+BI24+BI25+#REF!+#REF!</f>
        <v>#REF!</v>
      </c>
      <c r="BJ22" s="1" t="e">
        <f>BJ23+BJ24+BJ25+#REF!+#REF!</f>
        <v>#REF!</v>
      </c>
      <c r="BK22" s="1" t="e">
        <f>BK23+BK24+BK25+#REF!+#REF!</f>
        <v>#REF!</v>
      </c>
      <c r="BL22" s="1" t="e">
        <f>BL23+BL24+BL25+#REF!+#REF!</f>
        <v>#REF!</v>
      </c>
      <c r="BM22" s="49">
        <v>31818.554060000002</v>
      </c>
      <c r="BN22" s="49">
        <v>15221.695000000002</v>
      </c>
      <c r="BO22" s="49">
        <v>16596.859060000003</v>
      </c>
    </row>
    <row r="23" spans="1:67" s="1" customFormat="1" ht="12.75">
      <c r="A23" s="42" t="s">
        <v>40</v>
      </c>
      <c r="B23" s="29" t="e">
        <f>#REF!*#REF!*#REF!/12*#REF!</f>
        <v>#REF!</v>
      </c>
      <c r="C23" s="6" t="e">
        <f>#REF!*#REF!*#REF!/12*6</f>
        <v>#REF!</v>
      </c>
      <c r="D23" s="6" t="e">
        <f>#REF!*#REF!*#REF!/12*6</f>
        <v>#REF!</v>
      </c>
      <c r="E23" s="1" t="e">
        <f>#REF!*#REF!*#REF!/12*#REF!</f>
        <v>#REF!</v>
      </c>
      <c r="F23" s="1" t="e">
        <f>#REF!*#REF!*#REF!/12*6</f>
        <v>#REF!</v>
      </c>
      <c r="G23" s="1" t="e">
        <f>#REF!*#REF!*#REF!/12*6</f>
        <v>#REF!</v>
      </c>
      <c r="H23" s="1" t="e">
        <f>#REF!*#REF!*#REF!/12*#REF!</f>
        <v>#REF!</v>
      </c>
      <c r="I23" s="1" t="e">
        <f>#REF!*#REF!*#REF!/12*6</f>
        <v>#REF!</v>
      </c>
      <c r="J23" s="1" t="e">
        <f>#REF!*#REF!*#REF!/12*6</f>
        <v>#REF!</v>
      </c>
      <c r="K23" s="13" t="e">
        <f>#REF!*#REF!*#REF!/12*#REF!</f>
        <v>#REF!</v>
      </c>
      <c r="L23" s="13" t="e">
        <f>#REF!*#REF!*#REF!/12*6</f>
        <v>#REF!</v>
      </c>
      <c r="M23" s="13" t="e">
        <f>#REF!*#REF!*#REF!/12*6</f>
        <v>#REF!</v>
      </c>
      <c r="N23" s="1" t="e">
        <f>#REF!*#REF!*#REF!/12*#REF!</f>
        <v>#REF!</v>
      </c>
      <c r="O23" s="1" t="e">
        <f>#REF!*#REF!*#REF!/12*6</f>
        <v>#REF!</v>
      </c>
      <c r="P23" s="1" t="e">
        <f>#REF!*#REF!*#REF!/12*6</f>
        <v>#REF!</v>
      </c>
      <c r="Q23" s="1" t="e">
        <f>#REF!*#REF!*#REF!/12*#REF!</f>
        <v>#REF!</v>
      </c>
      <c r="R23" s="1" t="e">
        <f>#REF!*#REF!*#REF!/12*6</f>
        <v>#REF!</v>
      </c>
      <c r="S23" s="1" t="e">
        <f>#REF!*#REF!*#REF!/12*6</f>
        <v>#REF!</v>
      </c>
      <c r="T23" s="13" t="e">
        <f>#REF!*#REF!*#REF!/12*#REF!</f>
        <v>#REF!</v>
      </c>
      <c r="U23" s="13" t="e">
        <f>#REF!*#REF!*#REF!/12*6</f>
        <v>#REF!</v>
      </c>
      <c r="V23" s="13" t="e">
        <f>#REF!*#REF!*#REF!/12*6</f>
        <v>#REF!</v>
      </c>
      <c r="W23" s="23" t="e">
        <f>#REF!*#REF!*#REF!/12*#REF!</f>
        <v>#REF!</v>
      </c>
      <c r="X23" s="23" t="e">
        <f>#REF!*#REF!*#REF!/12*6</f>
        <v>#REF!</v>
      </c>
      <c r="Y23" s="44" t="e">
        <f>#REF!*#REF!*#REF!/12*6</f>
        <v>#REF!</v>
      </c>
      <c r="Z23" s="13" t="e">
        <f>AA23+AB23</f>
        <v>#REF!</v>
      </c>
      <c r="AA23" s="13" t="e">
        <f>#REF!*#REF!*#REF!/12*6</f>
        <v>#REF!</v>
      </c>
      <c r="AB23" s="13" t="e">
        <f>#REF!*#REF!*#REF!/12*6</f>
        <v>#REF!</v>
      </c>
      <c r="AC23" s="1" t="e">
        <f>#REF!*#REF!*#REF!/12*#REF!</f>
        <v>#REF!</v>
      </c>
      <c r="AD23" s="1" t="e">
        <f>#REF!*#REF!*#REF!/12*6</f>
        <v>#REF!</v>
      </c>
      <c r="AE23" s="1" t="e">
        <f>#REF!*#REF!*#REF!/12*6</f>
        <v>#REF!</v>
      </c>
      <c r="AF23" s="13" t="e">
        <f>AG23+AH23</f>
        <v>#REF!</v>
      </c>
      <c r="AG23" s="13" t="e">
        <f>#REF!*#REF!*#REF!/12*6</f>
        <v>#REF!</v>
      </c>
      <c r="AH23" s="13" t="e">
        <f>#REF!*#REF!*#REF!/12*6</f>
        <v>#REF!</v>
      </c>
      <c r="AI23" s="1" t="e">
        <f>#REF!*#REF!*#REF!/12*#REF!</f>
        <v>#REF!</v>
      </c>
      <c r="AJ23" s="1" t="e">
        <f>#REF!*#REF!*#REF!/12*6</f>
        <v>#REF!</v>
      </c>
      <c r="AK23" s="1" t="e">
        <f>#REF!*#REF!*#REF!/12*6</f>
        <v>#REF!</v>
      </c>
      <c r="AL23" s="1" t="e">
        <f>#REF!*#REF!*#REF!/12*#REF!</f>
        <v>#REF!</v>
      </c>
      <c r="AM23" s="1" t="e">
        <f>#REF!*#REF!*#REF!/12*6</f>
        <v>#REF!</v>
      </c>
      <c r="AN23" s="1" t="e">
        <f>#REF!*#REF!*#REF!/12*6</f>
        <v>#REF!</v>
      </c>
      <c r="AO23" s="1" t="e">
        <f>#REF!*#REF!*#REF!/12*#REF!</f>
        <v>#REF!</v>
      </c>
      <c r="AP23" s="1" t="e">
        <f>#REF!*#REF!*#REF!/12*6</f>
        <v>#REF!</v>
      </c>
      <c r="AQ23" s="1" t="e">
        <f>#REF!*#REF!*#REF!/12*6</f>
        <v>#REF!</v>
      </c>
      <c r="AR23" s="13" t="e">
        <f>#REF!*#REF!*#REF!/12*#REF!</f>
        <v>#REF!</v>
      </c>
      <c r="AS23" s="13" t="e">
        <f>#REF!*#REF!*#REF!/12*6</f>
        <v>#REF!</v>
      </c>
      <c r="AT23" s="13" t="e">
        <f>#REF!*#REF!*#REF!/12*6</f>
        <v>#REF!</v>
      </c>
      <c r="AU23" s="13" t="e">
        <f>#REF!*#REF!*#REF!/12*#REF!</f>
        <v>#REF!</v>
      </c>
      <c r="AV23" s="13" t="e">
        <f>#REF!*#REF!*#REF!/12*6</f>
        <v>#REF!</v>
      </c>
      <c r="AW23" s="13" t="e">
        <f>#REF!*#REF!*#REF!/12*6</f>
        <v>#REF!</v>
      </c>
      <c r="AX23" s="1" t="e">
        <f>#REF!*#REF!*#REF!/12*#REF!</f>
        <v>#REF!</v>
      </c>
      <c r="AY23" s="1" t="e">
        <f>#REF!*#REF!*#REF!/12*6</f>
        <v>#REF!</v>
      </c>
      <c r="AZ23" s="1" t="e">
        <f>#REF!*#REF!*#REF!/12*6</f>
        <v>#REF!</v>
      </c>
      <c r="BA23" s="10" t="e">
        <f>#REF!*#REF!*#REF!/12*#REF!</f>
        <v>#REF!</v>
      </c>
      <c r="BB23" s="10" t="e">
        <f>#REF!*#REF!*#REF!/12*6</f>
        <v>#REF!</v>
      </c>
      <c r="BC23" s="10" t="e">
        <f>#REF!*#REF!*#REF!/12*6</f>
        <v>#REF!</v>
      </c>
      <c r="BD23" s="1" t="e">
        <f>#REF!*#REF!*#REF!/12*#REF!</f>
        <v>#REF!</v>
      </c>
      <c r="BE23" s="1" t="e">
        <f>#REF!*#REF!*#REF!/12*6</f>
        <v>#REF!</v>
      </c>
      <c r="BF23" s="1" t="e">
        <f>#REF!*#REF!*#REF!/12*6</f>
        <v>#REF!</v>
      </c>
      <c r="BG23" s="13" t="e">
        <f>#REF!*#REF!*#REF!/12*#REF!</f>
        <v>#REF!</v>
      </c>
      <c r="BH23" s="13" t="e">
        <f>#REF!*#REF!*#REF!/12*6</f>
        <v>#REF!</v>
      </c>
      <c r="BI23" s="13" t="e">
        <f>#REF!*#REF!*#REF!/12*6</f>
        <v>#REF!</v>
      </c>
      <c r="BJ23" s="1" t="e">
        <f>#REF!*#REF!*#REF!/12*#REF!</f>
        <v>#REF!</v>
      </c>
      <c r="BK23" s="1" t="e">
        <f>#REF!*#REF!*#REF!/12*6</f>
        <v>#REF!</v>
      </c>
      <c r="BL23" s="1" t="e">
        <f>#REF!*#REF!*#REF!/12*6</f>
        <v>#REF!</v>
      </c>
      <c r="BM23" s="49">
        <v>23622.007500000003</v>
      </c>
      <c r="BN23" s="49">
        <v>11248.575</v>
      </c>
      <c r="BO23" s="49">
        <v>12373.432500000003</v>
      </c>
    </row>
    <row r="24" spans="1:67" s="1" customFormat="1" ht="12.75">
      <c r="A24" s="42" t="s">
        <v>41</v>
      </c>
      <c r="B24" s="29" t="e">
        <f>#REF!+#REF!</f>
        <v>#REF!</v>
      </c>
      <c r="C24" s="6" t="e">
        <f>#REF!+#REF!</f>
        <v>#REF!</v>
      </c>
      <c r="D24" s="6" t="e">
        <f>#REF!+#REF!</f>
        <v>#REF!</v>
      </c>
      <c r="E24" s="1" t="e">
        <f>#REF!+#REF!</f>
        <v>#REF!</v>
      </c>
      <c r="F24" s="1" t="e">
        <f>#REF!+#REF!</f>
        <v>#REF!</v>
      </c>
      <c r="G24" s="1" t="e">
        <f>#REF!+#REF!</f>
        <v>#REF!</v>
      </c>
      <c r="H24" s="1" t="e">
        <f>#REF!+#REF!</f>
        <v>#REF!</v>
      </c>
      <c r="I24" s="1" t="e">
        <f>#REF!+#REF!</f>
        <v>#REF!</v>
      </c>
      <c r="J24" s="1" t="e">
        <f>#REF!+#REF!</f>
        <v>#REF!</v>
      </c>
      <c r="K24" s="13" t="e">
        <f>#REF!+#REF!</f>
        <v>#REF!</v>
      </c>
      <c r="L24" s="13" t="e">
        <f>#REF!+#REF!</f>
        <v>#REF!</v>
      </c>
      <c r="M24" s="13" t="e">
        <f>#REF!+#REF!</f>
        <v>#REF!</v>
      </c>
      <c r="N24" s="1" t="e">
        <f>#REF!+#REF!</f>
        <v>#REF!</v>
      </c>
      <c r="O24" s="1" t="e">
        <f>#REF!+#REF!</f>
        <v>#REF!</v>
      </c>
      <c r="P24" s="1" t="e">
        <f>#REF!+#REF!</f>
        <v>#REF!</v>
      </c>
      <c r="Q24" s="1" t="e">
        <f>#REF!+#REF!</f>
        <v>#REF!</v>
      </c>
      <c r="R24" s="1" t="e">
        <f>#REF!+#REF!</f>
        <v>#REF!</v>
      </c>
      <c r="S24" s="1" t="e">
        <f>#REF!+#REF!</f>
        <v>#REF!</v>
      </c>
      <c r="T24" s="13" t="e">
        <f>#REF!+#REF!</f>
        <v>#REF!</v>
      </c>
      <c r="U24" s="13" t="e">
        <f>#REF!+#REF!</f>
        <v>#REF!</v>
      </c>
      <c r="V24" s="13" t="e">
        <f>#REF!+#REF!</f>
        <v>#REF!</v>
      </c>
      <c r="W24" s="23" t="e">
        <f>#REF!+#REF!</f>
        <v>#REF!</v>
      </c>
      <c r="X24" s="23" t="e">
        <f>#REF!+#REF!</f>
        <v>#REF!</v>
      </c>
      <c r="Y24" s="44" t="e">
        <f>#REF!+#REF!</f>
        <v>#REF!</v>
      </c>
      <c r="Z24" s="13" t="e">
        <f>#REF!+#REF!</f>
        <v>#REF!</v>
      </c>
      <c r="AA24" s="13" t="e">
        <f>#REF!+#REF!</f>
        <v>#REF!</v>
      </c>
      <c r="AB24" s="13" t="e">
        <f>#REF!+#REF!</f>
        <v>#REF!</v>
      </c>
      <c r="AC24" s="1" t="e">
        <f>#REF!+#REF!</f>
        <v>#REF!</v>
      </c>
      <c r="AD24" s="1" t="e">
        <f>#REF!+#REF!</f>
        <v>#REF!</v>
      </c>
      <c r="AE24" s="1" t="e">
        <f>#REF!+#REF!</f>
        <v>#REF!</v>
      </c>
      <c r="AF24" s="13" t="e">
        <f>#REF!+#REF!</f>
        <v>#REF!</v>
      </c>
      <c r="AG24" s="13" t="e">
        <f>#REF!+#REF!</f>
        <v>#REF!</v>
      </c>
      <c r="AH24" s="13" t="e">
        <f>#REF!+#REF!</f>
        <v>#REF!</v>
      </c>
      <c r="AI24" s="1" t="e">
        <f>#REF!+#REF!</f>
        <v>#REF!</v>
      </c>
      <c r="AJ24" s="1" t="e">
        <f>#REF!+#REF!</f>
        <v>#REF!</v>
      </c>
      <c r="AK24" s="1" t="e">
        <f>#REF!+#REF!</f>
        <v>#REF!</v>
      </c>
      <c r="AL24" s="1" t="e">
        <f>#REF!+#REF!</f>
        <v>#REF!</v>
      </c>
      <c r="AM24" s="1" t="e">
        <f>#REF!+#REF!</f>
        <v>#REF!</v>
      </c>
      <c r="AN24" s="1" t="e">
        <f>#REF!+#REF!</f>
        <v>#REF!</v>
      </c>
      <c r="AO24" s="1" t="e">
        <f>#REF!+#REF!</f>
        <v>#REF!</v>
      </c>
      <c r="AP24" s="1" t="e">
        <f>#REF!+#REF!</f>
        <v>#REF!</v>
      </c>
      <c r="AQ24" s="1" t="e">
        <f>#REF!+#REF!</f>
        <v>#REF!</v>
      </c>
      <c r="AR24" s="13" t="e">
        <f>#REF!+#REF!</f>
        <v>#REF!</v>
      </c>
      <c r="AS24" s="13" t="e">
        <f>#REF!+#REF!</f>
        <v>#REF!</v>
      </c>
      <c r="AT24" s="13" t="e">
        <f>#REF!+#REF!</f>
        <v>#REF!</v>
      </c>
      <c r="AU24" s="13" t="e">
        <f>#REF!+#REF!</f>
        <v>#REF!</v>
      </c>
      <c r="AV24" s="13" t="e">
        <f>#REF!+#REF!</f>
        <v>#REF!</v>
      </c>
      <c r="AW24" s="13" t="e">
        <f>#REF!+#REF!</f>
        <v>#REF!</v>
      </c>
      <c r="AX24" s="1" t="e">
        <f>#REF!+#REF!</f>
        <v>#REF!</v>
      </c>
      <c r="AY24" s="1" t="e">
        <f>#REF!+#REF!</f>
        <v>#REF!</v>
      </c>
      <c r="AZ24" s="1" t="e">
        <f>#REF!+#REF!</f>
        <v>#REF!</v>
      </c>
      <c r="BA24" s="10" t="e">
        <f>#REF!+#REF!</f>
        <v>#REF!</v>
      </c>
      <c r="BB24" s="10" t="e">
        <f>#REF!+#REF!</f>
        <v>#REF!</v>
      </c>
      <c r="BC24" s="10" t="e">
        <f>#REF!+#REF!</f>
        <v>#REF!</v>
      </c>
      <c r="BD24" s="1" t="e">
        <f>#REF!+#REF!</f>
        <v>#REF!</v>
      </c>
      <c r="BE24" s="1" t="e">
        <f>#REF!+#REF!</f>
        <v>#REF!</v>
      </c>
      <c r="BF24" s="1" t="e">
        <f>#REF!+#REF!</f>
        <v>#REF!</v>
      </c>
      <c r="BG24" s="13" t="e">
        <f>#REF!+#REF!</f>
        <v>#REF!</v>
      </c>
      <c r="BH24" s="13" t="e">
        <f>#REF!+#REF!</f>
        <v>#REF!</v>
      </c>
      <c r="BI24" s="13" t="e">
        <f>#REF!+#REF!</f>
        <v>#REF!</v>
      </c>
      <c r="BJ24" s="1" t="e">
        <f>#REF!+#REF!</f>
        <v>#REF!</v>
      </c>
      <c r="BK24" s="1" t="e">
        <f>#REF!+#REF!</f>
        <v>#REF!</v>
      </c>
      <c r="BL24" s="1" t="e">
        <f>#REF!+#REF!</f>
        <v>#REF!</v>
      </c>
      <c r="BM24" s="49">
        <v>4286.74896</v>
      </c>
      <c r="BN24" s="49">
        <v>2077.92</v>
      </c>
      <c r="BO24" s="49">
        <v>2208.82896</v>
      </c>
    </row>
    <row r="25" spans="1:67" s="1" customFormat="1" ht="12.75">
      <c r="A25" s="42" t="s">
        <v>42</v>
      </c>
      <c r="B25" s="29" t="e">
        <f>#REF!+#REF!</f>
        <v>#REF!</v>
      </c>
      <c r="C25" s="6" t="e">
        <f>#REF!+#REF!</f>
        <v>#REF!</v>
      </c>
      <c r="D25" s="6" t="e">
        <f>#REF!+#REF!</f>
        <v>#REF!</v>
      </c>
      <c r="E25" s="1" t="e">
        <f>#REF!+#REF!</f>
        <v>#REF!</v>
      </c>
      <c r="F25" s="1" t="e">
        <f>#REF!+#REF!</f>
        <v>#REF!</v>
      </c>
      <c r="G25" s="1" t="e">
        <f>#REF!+#REF!</f>
        <v>#REF!</v>
      </c>
      <c r="H25" s="1" t="e">
        <f>#REF!+#REF!</f>
        <v>#REF!</v>
      </c>
      <c r="I25" s="1" t="e">
        <f>#REF!+#REF!</f>
        <v>#REF!</v>
      </c>
      <c r="J25" s="1" t="e">
        <f>#REF!+#REF!</f>
        <v>#REF!</v>
      </c>
      <c r="K25" s="13" t="e">
        <f>#REF!+#REF!</f>
        <v>#REF!</v>
      </c>
      <c r="L25" s="13" t="e">
        <f>#REF!+#REF!</f>
        <v>#REF!</v>
      </c>
      <c r="M25" s="13" t="e">
        <f>#REF!+#REF!</f>
        <v>#REF!</v>
      </c>
      <c r="N25" s="1" t="e">
        <f>#REF!+#REF!</f>
        <v>#REF!</v>
      </c>
      <c r="O25" s="1" t="e">
        <f>#REF!+#REF!</f>
        <v>#REF!</v>
      </c>
      <c r="P25" s="1" t="e">
        <f>#REF!+#REF!</f>
        <v>#REF!</v>
      </c>
      <c r="Q25" s="1" t="e">
        <f>#REF!+#REF!</f>
        <v>#REF!</v>
      </c>
      <c r="R25" s="1" t="e">
        <f>#REF!+#REF!</f>
        <v>#REF!</v>
      </c>
      <c r="S25" s="1" t="e">
        <f>#REF!+#REF!</f>
        <v>#REF!</v>
      </c>
      <c r="T25" s="13" t="e">
        <f>#REF!+#REF!</f>
        <v>#REF!</v>
      </c>
      <c r="U25" s="13"/>
      <c r="V25" s="13"/>
      <c r="W25" s="23" t="e">
        <f>#REF!+#REF!</f>
        <v>#REF!</v>
      </c>
      <c r="X25" s="23" t="e">
        <f>#REF!+#REF!</f>
        <v>#REF!</v>
      </c>
      <c r="Y25" s="44" t="e">
        <f>#REF!+#REF!</f>
        <v>#REF!</v>
      </c>
      <c r="Z25" s="13" t="e">
        <f>#REF!+#REF!</f>
        <v>#REF!</v>
      </c>
      <c r="AA25" s="13" t="e">
        <f>#REF!+#REF!</f>
        <v>#REF!</v>
      </c>
      <c r="AB25" s="13" t="e">
        <f>#REF!+#REF!</f>
        <v>#REF!</v>
      </c>
      <c r="AC25" s="1" t="e">
        <f>#REF!+#REF!</f>
        <v>#REF!</v>
      </c>
      <c r="AF25" s="13" t="e">
        <f>#REF!+#REF!</f>
        <v>#REF!</v>
      </c>
      <c r="AG25" s="13" t="e">
        <f>#REF!+#REF!</f>
        <v>#REF!</v>
      </c>
      <c r="AH25" s="13" t="e">
        <f>#REF!+#REF!</f>
        <v>#REF!</v>
      </c>
      <c r="AI25" s="1" t="e">
        <f>#REF!+#REF!</f>
        <v>#REF!</v>
      </c>
      <c r="AJ25" s="1" t="e">
        <f>#REF!+#REF!</f>
        <v>#REF!</v>
      </c>
      <c r="AK25" s="1" t="e">
        <f>#REF!+#REF!</f>
        <v>#REF!</v>
      </c>
      <c r="AL25" s="1" t="e">
        <f>#REF!+#REF!</f>
        <v>#REF!</v>
      </c>
      <c r="AM25" s="1" t="e">
        <f>#REF!+#REF!</f>
        <v>#REF!</v>
      </c>
      <c r="AN25" s="1" t="e">
        <f>#REF!+#REF!</f>
        <v>#REF!</v>
      </c>
      <c r="AO25" s="1" t="e">
        <f>#REF!+#REF!</f>
        <v>#REF!</v>
      </c>
      <c r="AP25" s="1" t="e">
        <f>#REF!+#REF!</f>
        <v>#REF!</v>
      </c>
      <c r="AQ25" s="1" t="e">
        <f>#REF!+#REF!</f>
        <v>#REF!</v>
      </c>
      <c r="AR25" s="13" t="e">
        <f>#REF!+#REF!</f>
        <v>#REF!</v>
      </c>
      <c r="AS25" s="13" t="e">
        <f>#REF!+#REF!</f>
        <v>#REF!</v>
      </c>
      <c r="AT25" s="13" t="e">
        <f>#REF!+#REF!</f>
        <v>#REF!</v>
      </c>
      <c r="AU25" s="13" t="e">
        <f>#REF!+#REF!</f>
        <v>#REF!</v>
      </c>
      <c r="AV25" s="13" t="e">
        <f>#REF!+#REF!</f>
        <v>#REF!</v>
      </c>
      <c r="AW25" s="13" t="e">
        <f>#REF!+#REF!</f>
        <v>#REF!</v>
      </c>
      <c r="AX25" s="1" t="e">
        <f>#REF!+#REF!</f>
        <v>#REF!</v>
      </c>
      <c r="AY25" s="1" t="e">
        <f>#REF!+#REF!</f>
        <v>#REF!</v>
      </c>
      <c r="AZ25" s="1" t="e">
        <f>#REF!+#REF!</f>
        <v>#REF!</v>
      </c>
      <c r="BA25" s="10" t="e">
        <f>#REF!+#REF!</f>
        <v>#REF!</v>
      </c>
      <c r="BB25" s="10"/>
      <c r="BC25" s="10"/>
      <c r="BD25" s="1" t="e">
        <f>#REF!+#REF!</f>
        <v>#REF!</v>
      </c>
      <c r="BE25" s="1" t="e">
        <f>#REF!+#REF!</f>
        <v>#REF!</v>
      </c>
      <c r="BF25" s="1" t="e">
        <f>#REF!+#REF!</f>
        <v>#REF!</v>
      </c>
      <c r="BG25" s="13" t="e">
        <f>#REF!+#REF!</f>
        <v>#REF!</v>
      </c>
      <c r="BH25" s="13" t="e">
        <f>#REF!+#REF!</f>
        <v>#REF!</v>
      </c>
      <c r="BI25" s="13" t="e">
        <f>#REF!+#REF!</f>
        <v>#REF!</v>
      </c>
      <c r="BJ25" s="1" t="e">
        <f>#REF!+#REF!</f>
        <v>#REF!</v>
      </c>
      <c r="BM25" s="49">
        <v>3909.7976</v>
      </c>
      <c r="BN25" s="49">
        <v>1895.2</v>
      </c>
      <c r="BO25" s="49">
        <v>2014.5976</v>
      </c>
    </row>
    <row r="26" spans="1:67" s="1" customFormat="1" ht="12.75">
      <c r="A26" s="6" t="s">
        <v>43</v>
      </c>
      <c r="B26" s="29" t="e">
        <f>B27+#REF!+#REF!+B28</f>
        <v>#REF!</v>
      </c>
      <c r="C26" s="6" t="e">
        <f>C27+#REF!+#REF!+C28</f>
        <v>#REF!</v>
      </c>
      <c r="D26" s="6" t="e">
        <f>D27+#REF!+#REF!+D28</f>
        <v>#REF!</v>
      </c>
      <c r="E26" s="1" t="e">
        <f>E27+#REF!+#REF!+E28</f>
        <v>#REF!</v>
      </c>
      <c r="F26" s="1" t="e">
        <f>F27+#REF!+#REF!+F28</f>
        <v>#REF!</v>
      </c>
      <c r="G26" s="1" t="e">
        <f>G27+#REF!+#REF!+G28</f>
        <v>#REF!</v>
      </c>
      <c r="H26" s="1" t="e">
        <f>H27+#REF!+#REF!+H28</f>
        <v>#REF!</v>
      </c>
      <c r="I26" s="1" t="e">
        <f>I27+#REF!+#REF!+I28</f>
        <v>#REF!</v>
      </c>
      <c r="J26" s="1" t="e">
        <f>J27+#REF!+#REF!+J28</f>
        <v>#REF!</v>
      </c>
      <c r="K26" s="13" t="e">
        <f>K27+#REF!+#REF!+K28</f>
        <v>#REF!</v>
      </c>
      <c r="L26" s="13" t="e">
        <f>L27+#REF!+#REF!+L28</f>
        <v>#REF!</v>
      </c>
      <c r="M26" s="13" t="e">
        <f>M27+#REF!+#REF!+M28</f>
        <v>#REF!</v>
      </c>
      <c r="N26" s="1" t="e">
        <f>N27+#REF!+#REF!+N28</f>
        <v>#REF!</v>
      </c>
      <c r="O26" s="1" t="e">
        <f>O27+#REF!+#REF!+O28</f>
        <v>#REF!</v>
      </c>
      <c r="P26" s="1" t="e">
        <f>P27+#REF!+#REF!+P28</f>
        <v>#REF!</v>
      </c>
      <c r="Q26" s="1" t="e">
        <f>Q27+#REF!+#REF!+Q28</f>
        <v>#REF!</v>
      </c>
      <c r="R26" s="1" t="e">
        <f>R27+#REF!+#REF!+R28</f>
        <v>#REF!</v>
      </c>
      <c r="S26" s="1" t="e">
        <f>S27+#REF!+#REF!+S28</f>
        <v>#REF!</v>
      </c>
      <c r="T26" s="13" t="e">
        <f>T27+#REF!+#REF!+T28</f>
        <v>#REF!</v>
      </c>
      <c r="U26" s="13" t="e">
        <f>U27+#REF!+#REF!+U28</f>
        <v>#REF!</v>
      </c>
      <c r="V26" s="13" t="e">
        <f>V27+#REF!+#REF!+V28</f>
        <v>#REF!</v>
      </c>
      <c r="W26" s="23" t="e">
        <f>W27+#REF!+#REF!+W28</f>
        <v>#REF!</v>
      </c>
      <c r="X26" s="23" t="e">
        <f>X27+#REF!+#REF!+X28</f>
        <v>#REF!</v>
      </c>
      <c r="Y26" s="44" t="e">
        <f>Y27+#REF!+#REF!+Y28</f>
        <v>#REF!</v>
      </c>
      <c r="Z26" s="13" t="e">
        <f>Z27+#REF!+#REF!+Z28</f>
        <v>#REF!</v>
      </c>
      <c r="AA26" s="13" t="e">
        <f>AA27+#REF!+#REF!+AA28</f>
        <v>#REF!</v>
      </c>
      <c r="AB26" s="13" t="e">
        <f>AB27+#REF!+#REF!+AB28</f>
        <v>#REF!</v>
      </c>
      <c r="AC26" s="1" t="e">
        <f>AC27+#REF!+#REF!+AC28</f>
        <v>#REF!</v>
      </c>
      <c r="AD26" s="1" t="e">
        <f>AD27+#REF!+#REF!+AD28</f>
        <v>#REF!</v>
      </c>
      <c r="AE26" s="1" t="e">
        <f>AE27+#REF!+#REF!+AE28</f>
        <v>#REF!</v>
      </c>
      <c r="AF26" s="13" t="e">
        <f>AF27+#REF!+#REF!+AF28</f>
        <v>#REF!</v>
      </c>
      <c r="AG26" s="13" t="e">
        <f>AG27+#REF!+#REF!+AG28</f>
        <v>#REF!</v>
      </c>
      <c r="AH26" s="13" t="e">
        <f>AH27+#REF!+#REF!+AH28</f>
        <v>#REF!</v>
      </c>
      <c r="AI26" s="1" t="e">
        <f>AI27+#REF!+#REF!+AI28</f>
        <v>#REF!</v>
      </c>
      <c r="AJ26" s="1" t="e">
        <f>AJ27+#REF!+#REF!+AJ28</f>
        <v>#REF!</v>
      </c>
      <c r="AK26" s="1" t="e">
        <f>AK27+#REF!+#REF!+AK28</f>
        <v>#REF!</v>
      </c>
      <c r="AL26" s="1" t="e">
        <f>AL27+#REF!+#REF!+AL28</f>
        <v>#REF!</v>
      </c>
      <c r="AM26" s="1" t="e">
        <f>AM27+#REF!+#REF!+AM28</f>
        <v>#REF!</v>
      </c>
      <c r="AN26" s="1" t="e">
        <f>AN27+#REF!+#REF!+AN28</f>
        <v>#REF!</v>
      </c>
      <c r="AO26" s="1" t="e">
        <f>AO27+#REF!+#REF!+AO28</f>
        <v>#REF!</v>
      </c>
      <c r="AP26" s="1" t="e">
        <f>AP27+#REF!+#REF!+AP28</f>
        <v>#REF!</v>
      </c>
      <c r="AQ26" s="1" t="e">
        <f>AQ27+#REF!+#REF!+AQ28</f>
        <v>#REF!</v>
      </c>
      <c r="AR26" s="13" t="e">
        <f>AR27+#REF!+#REF!+AR28</f>
        <v>#REF!</v>
      </c>
      <c r="AS26" s="13" t="e">
        <f>AS27+#REF!+#REF!+AS28</f>
        <v>#REF!</v>
      </c>
      <c r="AT26" s="13" t="e">
        <f>AT27+#REF!+#REF!+AT28</f>
        <v>#REF!</v>
      </c>
      <c r="AU26" s="13" t="e">
        <f>AU27+#REF!+#REF!+AU28</f>
        <v>#REF!</v>
      </c>
      <c r="AV26" s="13" t="e">
        <f>AV27+#REF!+#REF!+AV28</f>
        <v>#REF!</v>
      </c>
      <c r="AW26" s="13" t="e">
        <f>AW27+#REF!+#REF!+AW28</f>
        <v>#REF!</v>
      </c>
      <c r="AX26" s="1" t="e">
        <f>AX27+#REF!+#REF!+AX28</f>
        <v>#REF!</v>
      </c>
      <c r="AY26" s="1" t="e">
        <f>AY27+#REF!+#REF!+AY28</f>
        <v>#REF!</v>
      </c>
      <c r="AZ26" s="1" t="e">
        <f>AZ27+#REF!+#REF!+AZ28</f>
        <v>#REF!</v>
      </c>
      <c r="BA26" s="10" t="e">
        <f>BA27+#REF!+#REF!+BA28</f>
        <v>#REF!</v>
      </c>
      <c r="BB26" s="10" t="e">
        <f>BB27+#REF!+#REF!+BB28</f>
        <v>#REF!</v>
      </c>
      <c r="BC26" s="10" t="e">
        <f>BC27+#REF!+#REF!+BC28</f>
        <v>#REF!</v>
      </c>
      <c r="BD26" s="1" t="e">
        <f>BD27+#REF!+#REF!+BD28</f>
        <v>#REF!</v>
      </c>
      <c r="BE26" s="1" t="e">
        <f>BE27+#REF!+#REF!+BE28</f>
        <v>#REF!</v>
      </c>
      <c r="BF26" s="1" t="e">
        <f>BF27+#REF!+#REF!+BF28</f>
        <v>#REF!</v>
      </c>
      <c r="BG26" s="13" t="e">
        <f>BG27+#REF!+#REF!+BG28</f>
        <v>#REF!</v>
      </c>
      <c r="BH26" s="13" t="e">
        <f>BH27+#REF!+#REF!+BH28</f>
        <v>#REF!</v>
      </c>
      <c r="BI26" s="13" t="e">
        <f>BI27+#REF!+#REF!+BI28</f>
        <v>#REF!</v>
      </c>
      <c r="BJ26" s="1" t="e">
        <f>BJ27+#REF!+#REF!+BJ28</f>
        <v>#REF!</v>
      </c>
      <c r="BK26" s="1" t="e">
        <f>BK27+#REF!+#REF!+BK28</f>
        <v>#REF!</v>
      </c>
      <c r="BL26" s="1" t="e">
        <f>BL27+#REF!+#REF!+BL28</f>
        <v>#REF!</v>
      </c>
      <c r="BM26" s="49">
        <v>103424.27881603647</v>
      </c>
      <c r="BN26" s="49">
        <v>49416.323245731655</v>
      </c>
      <c r="BO26" s="49">
        <v>54007.95557030481</v>
      </c>
    </row>
    <row r="27" spans="1:67" s="1" customFormat="1" ht="12.75">
      <c r="A27" s="42" t="s">
        <v>44</v>
      </c>
      <c r="B27" s="29" t="e">
        <f>C27+D27</f>
        <v>#REF!</v>
      </c>
      <c r="C27" s="6" t="e">
        <f>#REF!+#REF!</f>
        <v>#REF!</v>
      </c>
      <c r="D27" s="6" t="e">
        <f>#REF!+#REF!</f>
        <v>#REF!</v>
      </c>
      <c r="E27" s="1" t="e">
        <f>#REF!+#REF!</f>
        <v>#REF!</v>
      </c>
      <c r="F27" s="1" t="e">
        <f>#REF!+#REF!</f>
        <v>#REF!</v>
      </c>
      <c r="G27" s="1" t="e">
        <f>#REF!+#REF!</f>
        <v>#REF!</v>
      </c>
      <c r="H27" s="1" t="e">
        <f>#REF!+#REF!</f>
        <v>#REF!</v>
      </c>
      <c r="I27" s="1" t="e">
        <f>#REF!+#REF!</f>
        <v>#REF!</v>
      </c>
      <c r="J27" s="1" t="e">
        <f>#REF!+#REF!</f>
        <v>#REF!</v>
      </c>
      <c r="K27" s="13" t="e">
        <f>#REF!+#REF!</f>
        <v>#REF!</v>
      </c>
      <c r="L27" s="13" t="e">
        <f>#REF!+#REF!</f>
        <v>#REF!</v>
      </c>
      <c r="M27" s="13" t="e">
        <f>#REF!+#REF!</f>
        <v>#REF!</v>
      </c>
      <c r="N27" s="1" t="e">
        <f>#REF!+#REF!</f>
        <v>#REF!</v>
      </c>
      <c r="O27" s="1" t="e">
        <f>#REF!+#REF!</f>
        <v>#REF!</v>
      </c>
      <c r="P27" s="1" t="e">
        <f>#REF!+#REF!</f>
        <v>#REF!</v>
      </c>
      <c r="Q27" s="1" t="e">
        <f>#REF!+#REF!</f>
        <v>#REF!</v>
      </c>
      <c r="R27" s="1" t="e">
        <f>#REF!+#REF!</f>
        <v>#REF!</v>
      </c>
      <c r="S27" s="1" t="e">
        <f>#REF!+#REF!</f>
        <v>#REF!</v>
      </c>
      <c r="T27" s="13" t="e">
        <f>#REF!+#REF!</f>
        <v>#REF!</v>
      </c>
      <c r="U27" s="13" t="e">
        <f>#REF!+#REF!</f>
        <v>#REF!</v>
      </c>
      <c r="V27" s="13" t="e">
        <f>#REF!+#REF!</f>
        <v>#REF!</v>
      </c>
      <c r="W27" s="23" t="e">
        <f>#REF!+#REF!</f>
        <v>#REF!</v>
      </c>
      <c r="X27" s="23" t="e">
        <f>#REF!+#REF!</f>
        <v>#REF!</v>
      </c>
      <c r="Y27" s="44" t="e">
        <f>#REF!+#REF!</f>
        <v>#REF!</v>
      </c>
      <c r="Z27" s="13" t="e">
        <f>#REF!+#REF!</f>
        <v>#REF!</v>
      </c>
      <c r="AA27" s="13" t="e">
        <f>#REF!+#REF!</f>
        <v>#REF!</v>
      </c>
      <c r="AB27" s="13" t="e">
        <f>#REF!+#REF!</f>
        <v>#REF!</v>
      </c>
      <c r="AC27" s="1" t="e">
        <f>#REF!+#REF!</f>
        <v>#REF!</v>
      </c>
      <c r="AD27" s="1" t="e">
        <f>#REF!+#REF!</f>
        <v>#REF!</v>
      </c>
      <c r="AE27" s="1" t="e">
        <f>#REF!+#REF!</f>
        <v>#REF!</v>
      </c>
      <c r="AF27" s="13" t="e">
        <f>#REF!+#REF!</f>
        <v>#REF!</v>
      </c>
      <c r="AG27" s="13" t="e">
        <f>#REF!+#REF!</f>
        <v>#REF!</v>
      </c>
      <c r="AH27" s="13" t="e">
        <f>#REF!+#REF!</f>
        <v>#REF!</v>
      </c>
      <c r="AI27" s="1" t="e">
        <f>#REF!+#REF!</f>
        <v>#REF!</v>
      </c>
      <c r="AJ27" s="1" t="e">
        <f>#REF!+#REF!</f>
        <v>#REF!</v>
      </c>
      <c r="AK27" s="1" t="e">
        <f>#REF!+#REF!</f>
        <v>#REF!</v>
      </c>
      <c r="AL27" s="1" t="e">
        <f>#REF!+#REF!</f>
        <v>#REF!</v>
      </c>
      <c r="AM27" s="1" t="e">
        <f>#REF!+#REF!</f>
        <v>#REF!</v>
      </c>
      <c r="AN27" s="1" t="e">
        <f>#REF!+#REF!</f>
        <v>#REF!</v>
      </c>
      <c r="AO27" s="1" t="e">
        <f>#REF!+#REF!</f>
        <v>#REF!</v>
      </c>
      <c r="AP27" s="1" t="e">
        <f>#REF!+#REF!</f>
        <v>#REF!</v>
      </c>
      <c r="AQ27" s="1" t="e">
        <f>#REF!+#REF!</f>
        <v>#REF!</v>
      </c>
      <c r="AR27" s="13" t="e">
        <f>#REF!+#REF!</f>
        <v>#REF!</v>
      </c>
      <c r="AS27" s="13" t="e">
        <f>#REF!+#REF!</f>
        <v>#REF!</v>
      </c>
      <c r="AT27" s="13" t="e">
        <f>#REF!+#REF!</f>
        <v>#REF!</v>
      </c>
      <c r="AU27" s="13" t="e">
        <f>#REF!+#REF!</f>
        <v>#REF!</v>
      </c>
      <c r="AV27" s="13" t="e">
        <f>#REF!+#REF!</f>
        <v>#REF!</v>
      </c>
      <c r="AW27" s="13" t="e">
        <f>#REF!+#REF!</f>
        <v>#REF!</v>
      </c>
      <c r="AX27" s="1" t="e">
        <f>#REF!+#REF!</f>
        <v>#REF!</v>
      </c>
      <c r="AY27" s="1" t="e">
        <f>#REF!+#REF!</f>
        <v>#REF!</v>
      </c>
      <c r="AZ27" s="1" t="e">
        <f>#REF!+#REF!</f>
        <v>#REF!</v>
      </c>
      <c r="BA27" s="10" t="e">
        <f>#REF!+#REF!</f>
        <v>#REF!</v>
      </c>
      <c r="BB27" s="10" t="e">
        <f>#REF!+#REF!</f>
        <v>#REF!</v>
      </c>
      <c r="BC27" s="10" t="e">
        <f>#REF!+#REF!</f>
        <v>#REF!</v>
      </c>
      <c r="BD27" s="1" t="e">
        <f>#REF!+#REF!</f>
        <v>#REF!</v>
      </c>
      <c r="BE27" s="1" t="e">
        <f>#REF!+#REF!</f>
        <v>#REF!</v>
      </c>
      <c r="BF27" s="1" t="e">
        <f>#REF!+#REF!</f>
        <v>#REF!</v>
      </c>
      <c r="BG27" s="13" t="e">
        <f>#REF!+#REF!</f>
        <v>#REF!</v>
      </c>
      <c r="BH27" s="13" t="e">
        <f>#REF!+#REF!</f>
        <v>#REF!</v>
      </c>
      <c r="BI27" s="13" t="e">
        <f>#REF!+#REF!</f>
        <v>#REF!</v>
      </c>
      <c r="BJ27" s="1" t="e">
        <f>#REF!+#REF!</f>
        <v>#REF!</v>
      </c>
      <c r="BK27" s="1" t="e">
        <f>#REF!+#REF!</f>
        <v>#REF!</v>
      </c>
      <c r="BL27" s="1" t="e">
        <f>#REF!+#REF!</f>
        <v>#REF!</v>
      </c>
      <c r="BM27" s="49">
        <v>91724.92681603647</v>
      </c>
      <c r="BN27" s="49">
        <v>43845.20324573165</v>
      </c>
      <c r="BO27" s="49">
        <v>47879.72357030481</v>
      </c>
    </row>
    <row r="28" spans="1:67" s="8" customFormat="1" ht="13.5" customHeight="1">
      <c r="A28" s="43" t="s">
        <v>45</v>
      </c>
      <c r="B28" s="31" t="e">
        <f>C28+D28</f>
        <v>#REF!</v>
      </c>
      <c r="C28" s="19" t="e">
        <f>#REF!*#REF!*6</f>
        <v>#REF!</v>
      </c>
      <c r="D28" s="19" t="e">
        <f>#REF!*#REF!*6</f>
        <v>#REF!</v>
      </c>
      <c r="E28" s="8" t="e">
        <f>#REF!*#REF!*#REF!</f>
        <v>#REF!</v>
      </c>
      <c r="F28" s="8" t="e">
        <f>#REF!*#REF!*6</f>
        <v>#REF!</v>
      </c>
      <c r="G28" s="8" t="e">
        <f>#REF!*#REF!*6</f>
        <v>#REF!</v>
      </c>
      <c r="H28" s="8" t="e">
        <f>#REF!*#REF!*#REF!</f>
        <v>#REF!</v>
      </c>
      <c r="I28" s="8" t="e">
        <f>#REF!*#REF!*6</f>
        <v>#REF!</v>
      </c>
      <c r="J28" s="8" t="e">
        <f>#REF!*#REF!*6</f>
        <v>#REF!</v>
      </c>
      <c r="K28" s="15" t="e">
        <f>#REF!*#REF!*#REF!</f>
        <v>#REF!</v>
      </c>
      <c r="L28" s="15" t="e">
        <f>#REF!*#REF!*6</f>
        <v>#REF!</v>
      </c>
      <c r="M28" s="15" t="e">
        <f>#REF!*#REF!*6</f>
        <v>#REF!</v>
      </c>
      <c r="N28" s="8" t="e">
        <f>#REF!*#REF!*#REF!</f>
        <v>#REF!</v>
      </c>
      <c r="O28" s="8" t="e">
        <f>#REF!*#REF!*6</f>
        <v>#REF!</v>
      </c>
      <c r="P28" s="8" t="e">
        <f>#REF!*#REF!*6</f>
        <v>#REF!</v>
      </c>
      <c r="Q28" s="8" t="e">
        <f>#REF!*#REF!*#REF!</f>
        <v>#REF!</v>
      </c>
      <c r="R28" s="8" t="e">
        <f>#REF!*#REF!*6</f>
        <v>#REF!</v>
      </c>
      <c r="S28" s="8" t="e">
        <f>#REF!*#REF!*6</f>
        <v>#REF!</v>
      </c>
      <c r="T28" s="15" t="e">
        <f>#REF!*#REF!*#REF!</f>
        <v>#REF!</v>
      </c>
      <c r="U28" s="15" t="e">
        <f>#REF!*#REF!*6</f>
        <v>#REF!</v>
      </c>
      <c r="V28" s="15" t="e">
        <f>#REF!*#REF!*6</f>
        <v>#REF!</v>
      </c>
      <c r="W28" s="37" t="e">
        <f>#REF!*#REF!*#REF!</f>
        <v>#REF!</v>
      </c>
      <c r="X28" s="37" t="e">
        <f>#REF!*#REF!*6</f>
        <v>#REF!</v>
      </c>
      <c r="Y28" s="46" t="e">
        <f>#REF!*#REF!*6</f>
        <v>#REF!</v>
      </c>
      <c r="Z28" s="15" t="e">
        <f>#REF!*#REF!*#REF!</f>
        <v>#REF!</v>
      </c>
      <c r="AA28" s="15" t="e">
        <f>#REF!*#REF!*6</f>
        <v>#REF!</v>
      </c>
      <c r="AB28" s="15" t="e">
        <f>#REF!*#REF!*6</f>
        <v>#REF!</v>
      </c>
      <c r="AC28" s="8" t="e">
        <f>#REF!*#REF!*#REF!</f>
        <v>#REF!</v>
      </c>
      <c r="AD28" s="8" t="e">
        <f>#REF!*#REF!*6</f>
        <v>#REF!</v>
      </c>
      <c r="AE28" s="8" t="e">
        <f>#REF!*#REF!*6</f>
        <v>#REF!</v>
      </c>
      <c r="AF28" s="15" t="e">
        <f>AG28+AH28</f>
        <v>#REF!</v>
      </c>
      <c r="AG28" s="15" t="e">
        <f>#REF!*#REF!*6</f>
        <v>#REF!</v>
      </c>
      <c r="AH28" s="15" t="e">
        <f>#REF!*#REF!*6</f>
        <v>#REF!</v>
      </c>
      <c r="AI28" s="8" t="e">
        <f>#REF!*#REF!*#REF!</f>
        <v>#REF!</v>
      </c>
      <c r="AJ28" s="8" t="e">
        <f>#REF!*#REF!*6</f>
        <v>#REF!</v>
      </c>
      <c r="AK28" s="8" t="e">
        <f>#REF!*#REF!*6</f>
        <v>#REF!</v>
      </c>
      <c r="AL28" s="8" t="e">
        <f>#REF!*#REF!*#REF!</f>
        <v>#REF!</v>
      </c>
      <c r="AM28" s="8" t="e">
        <f>#REF!*#REF!*6</f>
        <v>#REF!</v>
      </c>
      <c r="AN28" s="8" t="e">
        <f>#REF!*#REF!*6</f>
        <v>#REF!</v>
      </c>
      <c r="AO28" s="8" t="e">
        <f>#REF!*#REF!*#REF!</f>
        <v>#REF!</v>
      </c>
      <c r="AP28" s="8" t="e">
        <f>#REF!*#REF!*6</f>
        <v>#REF!</v>
      </c>
      <c r="AQ28" s="8" t="e">
        <f>#REF!*#REF!*6</f>
        <v>#REF!</v>
      </c>
      <c r="AR28" s="15" t="e">
        <f>#REF!*#REF!*#REF!</f>
        <v>#REF!</v>
      </c>
      <c r="AS28" s="15" t="e">
        <f>#REF!*#REF!*6</f>
        <v>#REF!</v>
      </c>
      <c r="AT28" s="15" t="e">
        <f>#REF!*#REF!*6</f>
        <v>#REF!</v>
      </c>
      <c r="AU28" s="15" t="e">
        <f>#REF!*#REF!*#REF!</f>
        <v>#REF!</v>
      </c>
      <c r="AV28" s="15" t="e">
        <f>#REF!*#REF!*6</f>
        <v>#REF!</v>
      </c>
      <c r="AW28" s="15" t="e">
        <f>#REF!*#REF!*6</f>
        <v>#REF!</v>
      </c>
      <c r="AX28" s="8" t="e">
        <f>#REF!*#REF!*#REF!</f>
        <v>#REF!</v>
      </c>
      <c r="AY28" s="8" t="e">
        <f>#REF!*#REF!*6</f>
        <v>#REF!</v>
      </c>
      <c r="AZ28" s="8" t="e">
        <f>#REF!*#REF!*6</f>
        <v>#REF!</v>
      </c>
      <c r="BA28" s="28" t="e">
        <f>#REF!*#REF!*#REF!</f>
        <v>#REF!</v>
      </c>
      <c r="BB28" s="28" t="e">
        <f>#REF!*#REF!*6</f>
        <v>#REF!</v>
      </c>
      <c r="BC28" s="28" t="e">
        <f>#REF!*#REF!*6</f>
        <v>#REF!</v>
      </c>
      <c r="BD28" s="8" t="e">
        <f>#REF!*#REF!*#REF!</f>
        <v>#REF!</v>
      </c>
      <c r="BE28" s="8" t="e">
        <f>#REF!*#REF!*6</f>
        <v>#REF!</v>
      </c>
      <c r="BF28" s="8" t="e">
        <f>#REF!*#REF!*6</f>
        <v>#REF!</v>
      </c>
      <c r="BG28" s="15" t="e">
        <f>#REF!*#REF!*#REF!</f>
        <v>#REF!</v>
      </c>
      <c r="BH28" s="15" t="e">
        <f>#REF!*#REF!*6</f>
        <v>#REF!</v>
      </c>
      <c r="BI28" s="15" t="e">
        <f>#REF!*#REF!*6</f>
        <v>#REF!</v>
      </c>
      <c r="BJ28" s="8" t="e">
        <f>#REF!*#REF!*#REF!</f>
        <v>#REF!</v>
      </c>
      <c r="BK28" s="8" t="e">
        <f>#REF!*#REF!*6</f>
        <v>#REF!</v>
      </c>
      <c r="BL28" s="8" t="e">
        <f>#REF!*#REF!*6</f>
        <v>#REF!</v>
      </c>
      <c r="BM28" s="49">
        <v>11699.351999999999</v>
      </c>
      <c r="BN28" s="49">
        <v>5571.12</v>
      </c>
      <c r="BO28" s="49">
        <v>6128.232</v>
      </c>
    </row>
    <row r="29" spans="1:67" s="2" customFormat="1" ht="12.75">
      <c r="A29" s="9" t="s">
        <v>46</v>
      </c>
      <c r="B29" s="33" t="e">
        <f>((B20-#REF!)+B26)*(15.8%)</f>
        <v>#REF!</v>
      </c>
      <c r="C29" s="9" t="e">
        <f>((C20-#REF!)+C26)*(15.8%)</f>
        <v>#REF!</v>
      </c>
      <c r="D29" s="9" t="e">
        <f>((D20-#REF!)+D26)*(15.8%)</f>
        <v>#REF!</v>
      </c>
      <c r="E29" s="2" t="e">
        <f>((E20-#REF!)+E26)*(15.8%)</f>
        <v>#REF!</v>
      </c>
      <c r="F29" s="2" t="e">
        <f>((F20-#REF!)+F26)*(15.8%)</f>
        <v>#REF!</v>
      </c>
      <c r="G29" s="2" t="e">
        <f>((G20-#REF!)+G26)*(15.8%)</f>
        <v>#REF!</v>
      </c>
      <c r="H29" s="2" t="e">
        <f>((H20-#REF!)+H26)*(15.8%)</f>
        <v>#REF!</v>
      </c>
      <c r="I29" s="2" t="e">
        <f>((I20-#REF!)+I26)*(15.8%)</f>
        <v>#REF!</v>
      </c>
      <c r="J29" s="2" t="e">
        <f>((J20-#REF!)+J26)*(15.8%)</f>
        <v>#REF!</v>
      </c>
      <c r="K29" s="12" t="e">
        <f>((K20-#REF!)+K26)*(15.8%)</f>
        <v>#REF!</v>
      </c>
      <c r="L29" s="12" t="e">
        <f>((L20-#REF!)+L26)*(15.8%)</f>
        <v>#REF!</v>
      </c>
      <c r="M29" s="12" t="e">
        <f>((M20-#REF!)+M26)*(15.8%)</f>
        <v>#REF!</v>
      </c>
      <c r="N29" s="2" t="e">
        <f>((N20-#REF!)+N26)*(15.8%)</f>
        <v>#REF!</v>
      </c>
      <c r="O29" s="2" t="e">
        <f>((O20-#REF!)+O26)*(15.8%)</f>
        <v>#REF!</v>
      </c>
      <c r="P29" s="2" t="e">
        <f>((P20-#REF!)+P26)*(15.8%)</f>
        <v>#REF!</v>
      </c>
      <c r="Q29" s="2" t="e">
        <f>((Q20-#REF!)+Q26)*(15.8%)</f>
        <v>#REF!</v>
      </c>
      <c r="R29" s="2" t="e">
        <f>((R20-#REF!)+R26)*(15.8%)</f>
        <v>#REF!</v>
      </c>
      <c r="S29" s="2" t="e">
        <f>((S20-#REF!)+S26)*(15.8%)</f>
        <v>#REF!</v>
      </c>
      <c r="T29" s="12" t="e">
        <f>((T20-#REF!)+T26)*(15.8%)</f>
        <v>#REF!</v>
      </c>
      <c r="U29" s="12" t="e">
        <f>((U20-#REF!)+U26)*(15.8%)</f>
        <v>#REF!</v>
      </c>
      <c r="V29" s="12" t="e">
        <f>((V20-#REF!)+V26)*(15.8%)</f>
        <v>#REF!</v>
      </c>
      <c r="W29" s="38" t="e">
        <f>((W20-#REF!)+W26)*(15.8%)</f>
        <v>#REF!</v>
      </c>
      <c r="X29" s="38" t="e">
        <f>((X20-#REF!)+X26)*(15.8%)</f>
        <v>#REF!</v>
      </c>
      <c r="Y29" s="47" t="e">
        <f>((Y20-#REF!)+Y26)*(15.8%)</f>
        <v>#REF!</v>
      </c>
      <c r="Z29" s="12" t="e">
        <f>((Z20-#REF!)+Z26)*(15.8%)</f>
        <v>#REF!</v>
      </c>
      <c r="AA29" s="12" t="e">
        <f>((AA20-#REF!)+AA26)*(15.8%)</f>
        <v>#REF!</v>
      </c>
      <c r="AB29" s="12" t="e">
        <f>((AB20-#REF!)+AB26)*(15.8%)</f>
        <v>#REF!</v>
      </c>
      <c r="AC29" s="2" t="e">
        <f>((AC20-#REF!)+AC26)*(15.8%)</f>
        <v>#REF!</v>
      </c>
      <c r="AD29" s="2" t="e">
        <f>((AD20-#REF!)+AD26)*(15.8%)</f>
        <v>#REF!</v>
      </c>
      <c r="AE29" s="2" t="e">
        <f>((AE20-#REF!)+AE26)*(15.8%)</f>
        <v>#REF!</v>
      </c>
      <c r="AF29" s="12" t="e">
        <f>((AF20-#REF!)+AF26)*(15.8%)</f>
        <v>#REF!</v>
      </c>
      <c r="AG29" s="12" t="e">
        <f>((AG20-#REF!)+AG26)*(15.8%)</f>
        <v>#REF!</v>
      </c>
      <c r="AH29" s="12" t="e">
        <f>((AH20-#REF!)+AH26)*(15.8%)</f>
        <v>#REF!</v>
      </c>
      <c r="AI29" s="2" t="e">
        <f>((AI20-#REF!)+AI26)*(15.8%)</f>
        <v>#REF!</v>
      </c>
      <c r="AJ29" s="2" t="e">
        <f>((AJ20-#REF!)+AJ26)*(15.8%)</f>
        <v>#REF!</v>
      </c>
      <c r="AK29" s="2" t="e">
        <f>((AK20-#REF!)+AK26)*(15.8%)</f>
        <v>#REF!</v>
      </c>
      <c r="AL29" s="2" t="e">
        <f>((AL20-#REF!)+AL26)*(15.8%)</f>
        <v>#REF!</v>
      </c>
      <c r="AM29" s="2" t="e">
        <f>((AM20-#REF!)+AM26)*(15.8%)</f>
        <v>#REF!</v>
      </c>
      <c r="AN29" s="2" t="e">
        <f>((AN20-#REF!)+AN26)*(15.8%)</f>
        <v>#REF!</v>
      </c>
      <c r="AO29" s="2" t="e">
        <f>((AO20-#REF!)+AO26)*(15.8%)</f>
        <v>#REF!</v>
      </c>
      <c r="AP29" s="2" t="e">
        <f>((AP20-#REF!)+AP26)*(15.8%)</f>
        <v>#REF!</v>
      </c>
      <c r="AQ29" s="2" t="e">
        <f>((AQ20-#REF!)+AQ26)*(15.8%)</f>
        <v>#REF!</v>
      </c>
      <c r="AR29" s="12" t="e">
        <f>((AR20-#REF!)+AR26)*(15.8%)</f>
        <v>#REF!</v>
      </c>
      <c r="AS29" s="12" t="e">
        <f>((AS20-#REF!)+AS26)*(15.8%)</f>
        <v>#REF!</v>
      </c>
      <c r="AT29" s="12" t="e">
        <f>((AT20-#REF!)+AT26)*(15.8%)</f>
        <v>#REF!</v>
      </c>
      <c r="AU29" s="12" t="e">
        <f>((AU20-#REF!)+AU26)*(15.8%)</f>
        <v>#REF!</v>
      </c>
      <c r="AV29" s="12" t="e">
        <f>((AV20-#REF!)+AV26)*(15.8%)</f>
        <v>#REF!</v>
      </c>
      <c r="AW29" s="12" t="e">
        <f>((AW20-#REF!)+AW26)*(15.8%)</f>
        <v>#REF!</v>
      </c>
      <c r="AX29" s="2" t="e">
        <f>((AX20-#REF!)+AX26)*(15.8%)</f>
        <v>#REF!</v>
      </c>
      <c r="AY29" s="2" t="e">
        <f>((AY20-#REF!)+AY26)*(15.8%)</f>
        <v>#REF!</v>
      </c>
      <c r="AZ29" s="2" t="e">
        <f>((AZ20-#REF!)+AZ26)*(15.8%)</f>
        <v>#REF!</v>
      </c>
      <c r="BA29" s="26" t="e">
        <f>((BA20-#REF!)+BA26)*(15.8%)</f>
        <v>#REF!</v>
      </c>
      <c r="BB29" s="26" t="e">
        <f>((BB20-#REF!)+BB26)*(15.8%)</f>
        <v>#REF!</v>
      </c>
      <c r="BC29" s="26" t="e">
        <f>((BC20-#REF!)+BC26)*(15.8%)</f>
        <v>#REF!</v>
      </c>
      <c r="BD29" s="2" t="e">
        <f>((BD20-#REF!)+BD26)*(15.8%)</f>
        <v>#REF!</v>
      </c>
      <c r="BE29" s="2" t="e">
        <f>((BE20-#REF!)+BE26)*(15.8%)</f>
        <v>#REF!</v>
      </c>
      <c r="BF29" s="2" t="e">
        <f>((BF20-#REF!)+BF26)*(15.8%)</f>
        <v>#REF!</v>
      </c>
      <c r="BG29" s="12" t="e">
        <f>((BG20-#REF!)+BG26)*(15.8%)</f>
        <v>#REF!</v>
      </c>
      <c r="BH29" s="12" t="e">
        <f>((BH20-#REF!)+BH26)*(15.8%)</f>
        <v>#REF!</v>
      </c>
      <c r="BI29" s="12" t="e">
        <f>((BI20-#REF!)+BI26)*(15.8%)</f>
        <v>#REF!</v>
      </c>
      <c r="BJ29" s="2" t="e">
        <f>((BJ20-#REF!)+BJ26)*(15.8%)</f>
        <v>#REF!</v>
      </c>
      <c r="BK29" s="2" t="e">
        <f>((BK20-#REF!)+BK26)*(15.8%)</f>
        <v>#REF!</v>
      </c>
      <c r="BL29" s="2" t="e">
        <f>((BL20-#REF!)+BL26)*(15.8%)</f>
        <v>#REF!</v>
      </c>
      <c r="BM29" s="49">
        <v>20229.87194193322</v>
      </c>
      <c r="BN29" s="49">
        <v>9659.589143693343</v>
      </c>
      <c r="BO29" s="49">
        <v>10570.282798239876</v>
      </c>
    </row>
    <row r="30" spans="1:67" s="2" customFormat="1" ht="25.5">
      <c r="A30" s="39" t="s">
        <v>47</v>
      </c>
      <c r="B30" s="33" t="e">
        <f>SUM(#REF!)</f>
        <v>#REF!</v>
      </c>
      <c r="C30" s="9" t="e">
        <f>SUM(#REF!)</f>
        <v>#REF!</v>
      </c>
      <c r="D30" s="9" t="e">
        <f>SUM(#REF!)</f>
        <v>#REF!</v>
      </c>
      <c r="E30" s="2" t="e">
        <f>SUM(#REF!)</f>
        <v>#REF!</v>
      </c>
      <c r="F30" s="2" t="e">
        <f>SUM(#REF!)</f>
        <v>#REF!</v>
      </c>
      <c r="G30" s="2" t="e">
        <f>SUM(#REF!)</f>
        <v>#REF!</v>
      </c>
      <c r="H30" s="2" t="e">
        <f>SUM(#REF!)</f>
        <v>#REF!</v>
      </c>
      <c r="I30" s="2" t="e">
        <f>SUM(#REF!)</f>
        <v>#REF!</v>
      </c>
      <c r="J30" s="2" t="e">
        <f>SUM(#REF!)</f>
        <v>#REF!</v>
      </c>
      <c r="K30" s="12" t="e">
        <f>SUM(#REF!)</f>
        <v>#REF!</v>
      </c>
      <c r="L30" s="12" t="e">
        <f>SUM(#REF!)</f>
        <v>#REF!</v>
      </c>
      <c r="M30" s="12" t="e">
        <f>SUM(#REF!)</f>
        <v>#REF!</v>
      </c>
      <c r="N30" s="2" t="e">
        <f>SUM(#REF!)</f>
        <v>#REF!</v>
      </c>
      <c r="O30" s="2" t="e">
        <f>SUM(#REF!)</f>
        <v>#REF!</v>
      </c>
      <c r="P30" s="2" t="e">
        <f>SUM(#REF!)</f>
        <v>#REF!</v>
      </c>
      <c r="Q30" s="2" t="e">
        <f>SUM(#REF!)</f>
        <v>#REF!</v>
      </c>
      <c r="R30" s="2" t="e">
        <f>SUM(#REF!)</f>
        <v>#REF!</v>
      </c>
      <c r="S30" s="2" t="e">
        <f>SUM(#REF!)</f>
        <v>#REF!</v>
      </c>
      <c r="T30" s="12" t="e">
        <f>SUM(#REF!)</f>
        <v>#REF!</v>
      </c>
      <c r="U30" s="12" t="e">
        <f>SUM(#REF!)</f>
        <v>#REF!</v>
      </c>
      <c r="V30" s="12" t="e">
        <f>SUM(#REF!)</f>
        <v>#REF!</v>
      </c>
      <c r="W30" s="38" t="e">
        <f>SUM(#REF!)</f>
        <v>#REF!</v>
      </c>
      <c r="X30" s="38" t="e">
        <f>SUM(#REF!)</f>
        <v>#REF!</v>
      </c>
      <c r="Y30" s="47" t="e">
        <f>SUM(#REF!)</f>
        <v>#REF!</v>
      </c>
      <c r="Z30" s="12" t="e">
        <f>SUM(#REF!)</f>
        <v>#REF!</v>
      </c>
      <c r="AA30" s="12" t="e">
        <f>SUM(#REF!)</f>
        <v>#REF!</v>
      </c>
      <c r="AB30" s="12" t="e">
        <f>SUM(#REF!)</f>
        <v>#REF!</v>
      </c>
      <c r="AC30" s="2" t="e">
        <f>SUM(#REF!)</f>
        <v>#REF!</v>
      </c>
      <c r="AD30" s="2" t="e">
        <f>SUM(#REF!)</f>
        <v>#REF!</v>
      </c>
      <c r="AE30" s="2" t="e">
        <f>SUM(#REF!)</f>
        <v>#REF!</v>
      </c>
      <c r="AF30" s="12" t="e">
        <f>SUM(#REF!)</f>
        <v>#REF!</v>
      </c>
      <c r="AG30" s="12" t="e">
        <f>SUM(#REF!)</f>
        <v>#REF!</v>
      </c>
      <c r="AH30" s="12" t="e">
        <f>SUM(#REF!)</f>
        <v>#REF!</v>
      </c>
      <c r="AI30" s="2" t="e">
        <f>SUM(#REF!)</f>
        <v>#REF!</v>
      </c>
      <c r="AJ30" s="2" t="e">
        <f>SUM(#REF!)</f>
        <v>#REF!</v>
      </c>
      <c r="AK30" s="2" t="e">
        <f>SUM(#REF!)</f>
        <v>#REF!</v>
      </c>
      <c r="AL30" s="2" t="e">
        <f>SUM(#REF!)</f>
        <v>#REF!</v>
      </c>
      <c r="AM30" s="2" t="e">
        <f>SUM(#REF!)</f>
        <v>#REF!</v>
      </c>
      <c r="AN30" s="2" t="e">
        <f>SUM(#REF!)</f>
        <v>#REF!</v>
      </c>
      <c r="AO30" s="2" t="e">
        <f>SUM(#REF!)</f>
        <v>#REF!</v>
      </c>
      <c r="AP30" s="2" t="e">
        <f>SUM(#REF!)</f>
        <v>#REF!</v>
      </c>
      <c r="AQ30" s="2" t="e">
        <f>SUM(#REF!)</f>
        <v>#REF!</v>
      </c>
      <c r="AR30" s="12" t="e">
        <f>SUM(#REF!)</f>
        <v>#REF!</v>
      </c>
      <c r="AS30" s="12" t="e">
        <f>SUM(#REF!)</f>
        <v>#REF!</v>
      </c>
      <c r="AT30" s="12" t="e">
        <f>SUM(#REF!)</f>
        <v>#REF!</v>
      </c>
      <c r="AU30" s="12" t="e">
        <f>SUM(#REF!)</f>
        <v>#REF!</v>
      </c>
      <c r="AV30" s="12" t="e">
        <f>SUM(#REF!)</f>
        <v>#REF!</v>
      </c>
      <c r="AW30" s="12" t="e">
        <f>SUM(#REF!)</f>
        <v>#REF!</v>
      </c>
      <c r="AX30" s="2" t="e">
        <f>SUM(#REF!)</f>
        <v>#REF!</v>
      </c>
      <c r="AY30" s="2" t="e">
        <f>SUM(#REF!)</f>
        <v>#REF!</v>
      </c>
      <c r="AZ30" s="2" t="e">
        <f>SUM(#REF!)</f>
        <v>#REF!</v>
      </c>
      <c r="BA30" s="26" t="e">
        <f>SUM(#REF!)</f>
        <v>#REF!</v>
      </c>
      <c r="BB30" s="26" t="e">
        <f>SUM(#REF!)</f>
        <v>#REF!</v>
      </c>
      <c r="BC30" s="26" t="e">
        <f>SUM(#REF!)</f>
        <v>#REF!</v>
      </c>
      <c r="BD30" s="2" t="e">
        <f>SUM(#REF!)</f>
        <v>#REF!</v>
      </c>
      <c r="BE30" s="2" t="e">
        <f>SUM(#REF!)</f>
        <v>#REF!</v>
      </c>
      <c r="BF30" s="2" t="e">
        <f>SUM(#REF!)</f>
        <v>#REF!</v>
      </c>
      <c r="BG30" s="12" t="e">
        <f>SUM(#REF!)</f>
        <v>#REF!</v>
      </c>
      <c r="BH30" s="12" t="e">
        <f>SUM(#REF!)</f>
        <v>#REF!</v>
      </c>
      <c r="BI30" s="12" t="e">
        <f>SUM(#REF!)</f>
        <v>#REF!</v>
      </c>
      <c r="BJ30" s="2" t="e">
        <f>SUM(#REF!)</f>
        <v>#REF!</v>
      </c>
      <c r="BK30" s="2" t="e">
        <f>SUM(#REF!)</f>
        <v>#REF!</v>
      </c>
      <c r="BL30" s="2" t="e">
        <f>SUM(#REF!)</f>
        <v>#REF!</v>
      </c>
      <c r="BM30" s="49">
        <v>45428.09082711865</v>
      </c>
      <c r="BN30" s="49">
        <v>21632.424203389834</v>
      </c>
      <c r="BO30" s="49">
        <v>23795.66662372882</v>
      </c>
    </row>
    <row r="31" spans="1:67" s="2" customFormat="1" ht="12.75">
      <c r="A31" s="9" t="s">
        <v>55</v>
      </c>
      <c r="B31" s="33" t="e">
        <f>B12+B20+B21+B29+B30</f>
        <v>#REF!</v>
      </c>
      <c r="C31" s="9" t="e">
        <f>C12+C20+C21+C29+C30</f>
        <v>#REF!</v>
      </c>
      <c r="D31" s="9" t="e">
        <f>D12+D20+D21+D29+D30</f>
        <v>#REF!</v>
      </c>
      <c r="E31" s="2" t="e">
        <f>E12+E20+E21+E29+#REF!+#REF!+#REF!</f>
        <v>#REF!</v>
      </c>
      <c r="F31" s="2" t="e">
        <f>F12+F20+F21+F29+#REF!+#REF!+#REF!</f>
        <v>#REF!</v>
      </c>
      <c r="G31" s="2" t="e">
        <f>G12+G20+G21+G29+#REF!+#REF!+#REF!</f>
        <v>#REF!</v>
      </c>
      <c r="H31" s="2" t="e">
        <f>H12+H20+H21+H29+#REF!+#REF!+#REF!</f>
        <v>#REF!</v>
      </c>
      <c r="I31" s="2" t="e">
        <f>I12+I20+I21+I29+#REF!+#REF!+#REF!</f>
        <v>#REF!</v>
      </c>
      <c r="J31" s="2" t="e">
        <f>J12+J20+J21+J29+#REF!+#REF!+#REF!</f>
        <v>#REF!</v>
      </c>
      <c r="K31" s="12" t="e">
        <f>K12+K20+K21+K29+#REF!+#REF!+#REF!</f>
        <v>#REF!</v>
      </c>
      <c r="L31" s="12" t="e">
        <f>L12+L20+L21+L29+#REF!+#REF!+#REF!</f>
        <v>#REF!</v>
      </c>
      <c r="M31" s="12" t="e">
        <f>M12+M20+M21+M29+#REF!+#REF!+#REF!</f>
        <v>#REF!</v>
      </c>
      <c r="N31" s="2" t="e">
        <f>N12+N20+N21+N29+#REF!+#REF!+#REF!</f>
        <v>#REF!</v>
      </c>
      <c r="O31" s="2" t="e">
        <f>O12+O20+O21+O29+#REF!+#REF!+#REF!</f>
        <v>#REF!</v>
      </c>
      <c r="P31" s="2" t="e">
        <f>P12+P20+P21+P29+#REF!+#REF!+#REF!</f>
        <v>#REF!</v>
      </c>
      <c r="Q31" s="2" t="e">
        <f>Q12+Q20+Q21+Q29+#REF!+#REF!+#REF!</f>
        <v>#REF!</v>
      </c>
      <c r="R31" s="2" t="e">
        <f>R12+R20+R21+R29+#REF!+#REF!+#REF!</f>
        <v>#REF!</v>
      </c>
      <c r="S31" s="2" t="e">
        <f>S12+S20+S21+S29+#REF!+#REF!+#REF!</f>
        <v>#REF!</v>
      </c>
      <c r="T31" s="12" t="e">
        <f>T12+T20+T21+T29+#REF!+#REF!+#REF!</f>
        <v>#REF!</v>
      </c>
      <c r="U31" s="12" t="e">
        <f>U12+U20+U21+U29+#REF!+#REF!+#REF!</f>
        <v>#REF!</v>
      </c>
      <c r="V31" s="12" t="e">
        <f>V12+V20+V21+V29+#REF!+#REF!+#REF!</f>
        <v>#REF!</v>
      </c>
      <c r="W31" s="38" t="e">
        <f>W12+W20+W21+W29+#REF!+#REF!+#REF!</f>
        <v>#REF!</v>
      </c>
      <c r="X31" s="38" t="e">
        <f>X12+X20+X21+X29+#REF!+#REF!+#REF!</f>
        <v>#REF!</v>
      </c>
      <c r="Y31" s="47" t="e">
        <f>Y12+Y20+Y21+Y29+#REF!+#REF!+#REF!</f>
        <v>#REF!</v>
      </c>
      <c r="Z31" s="12" t="e">
        <f>Z12+Z20+Z21+Z29+#REF!+#REF!+#REF!</f>
        <v>#REF!</v>
      </c>
      <c r="AA31" s="12" t="e">
        <f>AA12+AA20+AA21+AA29+#REF!+#REF!+#REF!</f>
        <v>#REF!</v>
      </c>
      <c r="AB31" s="12" t="e">
        <f>AB12+AB20+AB21+AB29+#REF!+#REF!+#REF!</f>
        <v>#REF!</v>
      </c>
      <c r="AC31" s="2" t="e">
        <f>AC12+AC20+AC21+AC29+#REF!+#REF!+#REF!</f>
        <v>#REF!</v>
      </c>
      <c r="AD31" s="2" t="e">
        <f>AD12+AD20+AD21+AD29+#REF!+#REF!+#REF!</f>
        <v>#REF!</v>
      </c>
      <c r="AE31" s="2" t="e">
        <f>AE12+AE20+AE21+AE29+#REF!+#REF!+#REF!</f>
        <v>#REF!</v>
      </c>
      <c r="AF31" s="12" t="e">
        <f>AF12+AF20+AF21+AF29+#REF!+#REF!+#REF!</f>
        <v>#REF!</v>
      </c>
      <c r="AG31" s="12" t="e">
        <f>AG12+AG20+AG21+AG29+#REF!+#REF!+#REF!</f>
        <v>#REF!</v>
      </c>
      <c r="AH31" s="12" t="e">
        <f>AH12+AH20+AH21+AH29+#REF!+#REF!+#REF!</f>
        <v>#REF!</v>
      </c>
      <c r="AI31" s="2" t="e">
        <f>AI12+AI20+AI21+AI29+#REF!+#REF!+#REF!</f>
        <v>#REF!</v>
      </c>
      <c r="AJ31" s="2" t="e">
        <f>AJ12+AJ20+AJ21+AJ29+#REF!+#REF!+#REF!</f>
        <v>#REF!</v>
      </c>
      <c r="AK31" s="2" t="e">
        <f>AK12+AK20+AK21+AK29+#REF!+#REF!+#REF!</f>
        <v>#REF!</v>
      </c>
      <c r="AL31" s="2" t="e">
        <f>AL12+AL20+AL21+AL29+#REF!+#REF!+#REF!</f>
        <v>#REF!</v>
      </c>
      <c r="AM31" s="2" t="e">
        <f>AM12+AM20+AM21+AM29+#REF!+#REF!+#REF!</f>
        <v>#REF!</v>
      </c>
      <c r="AN31" s="2" t="e">
        <f>AN12+AN20+AN21+AN29+#REF!+#REF!+#REF!</f>
        <v>#REF!</v>
      </c>
      <c r="AO31" s="2" t="e">
        <f>AO12+AO20+AO21+AO29+#REF!+#REF!+#REF!</f>
        <v>#REF!</v>
      </c>
      <c r="AP31" s="2" t="e">
        <f>AP12+AP20+AP21+AP29+#REF!+#REF!+#REF!</f>
        <v>#REF!</v>
      </c>
      <c r="AQ31" s="2" t="e">
        <f>AQ12+AQ20+AQ21+AQ29+#REF!+#REF!+#REF!</f>
        <v>#REF!</v>
      </c>
      <c r="AR31" s="12" t="e">
        <f>AR12+AR20+AR21+AR29+#REF!+#REF!+#REF!</f>
        <v>#REF!</v>
      </c>
      <c r="AS31" s="12" t="e">
        <f>AS12+AS20+AS21+AS29+#REF!+#REF!+#REF!</f>
        <v>#REF!</v>
      </c>
      <c r="AT31" s="12" t="e">
        <f>AT12+AT20+AT21+AT29+#REF!+#REF!+#REF!</f>
        <v>#REF!</v>
      </c>
      <c r="AU31" s="12" t="e">
        <f>AU12+AU20+AU21+AU29+#REF!+#REF!+#REF!</f>
        <v>#REF!</v>
      </c>
      <c r="AV31" s="12" t="e">
        <f>AV12+AV20+AV21+AV29+#REF!+#REF!+#REF!</f>
        <v>#REF!</v>
      </c>
      <c r="AW31" s="12" t="e">
        <f>AW12+AW20+AW21+AW29+#REF!+#REF!+#REF!</f>
        <v>#REF!</v>
      </c>
      <c r="AX31" s="2" t="e">
        <f>AX12+AX20+AX21+AX29+#REF!+#REF!+#REF!</f>
        <v>#REF!</v>
      </c>
      <c r="AY31" s="2" t="e">
        <f>AY12+AY20+AY21+AY29+#REF!+#REF!+#REF!</f>
        <v>#REF!</v>
      </c>
      <c r="AZ31" s="2" t="e">
        <f>AZ12+AZ20+AZ21+AZ29+#REF!+#REF!+#REF!</f>
        <v>#REF!</v>
      </c>
      <c r="BA31" s="26" t="e">
        <f>BA12+BA20+BA21+BA29+#REF!+#REF!+#REF!</f>
        <v>#REF!</v>
      </c>
      <c r="BB31" s="26" t="e">
        <f>BB12+BB20+BB21+BB29+#REF!+#REF!+#REF!</f>
        <v>#REF!</v>
      </c>
      <c r="BC31" s="26" t="e">
        <f>BC12+BC20+BC21+BC29+#REF!+#REF!+#REF!</f>
        <v>#REF!</v>
      </c>
      <c r="BD31" s="2" t="e">
        <f>BD12+BD20+BD21+BD29+#REF!+#REF!+#REF!</f>
        <v>#REF!</v>
      </c>
      <c r="BE31" s="2" t="e">
        <f>BE12+BE20+BE21+BE29+#REF!+#REF!+#REF!</f>
        <v>#REF!</v>
      </c>
      <c r="BF31" s="2" t="e">
        <f>BF12+BF20+BF21+BF29+#REF!+#REF!+#REF!</f>
        <v>#REF!</v>
      </c>
      <c r="BG31" s="12" t="e">
        <f>BG12+BG20+BG21+BG29+#REF!+#REF!+#REF!</f>
        <v>#REF!</v>
      </c>
      <c r="BH31" s="12" t="e">
        <f>BH12+BH20+BH21+BH29+#REF!+#REF!+#REF!</f>
        <v>#REF!</v>
      </c>
      <c r="BI31" s="12" t="e">
        <f>BI12+BI20+BI21+BI29+#REF!+#REF!+#REF!</f>
        <v>#REF!</v>
      </c>
      <c r="BJ31" s="2" t="e">
        <f>BJ12+BJ20+BJ21+BJ29+#REF!+#REF!+#REF!</f>
        <v>#REF!</v>
      </c>
      <c r="BK31" s="2" t="e">
        <f>BK12+BK20+BK21+BK29+#REF!+#REF!+#REF!</f>
        <v>#REF!</v>
      </c>
      <c r="BL31" s="2" t="e">
        <f>BL12+BL20+BL21+BL29+#REF!+#REF!+#REF!</f>
        <v>#REF!</v>
      </c>
      <c r="BM31" s="49">
        <v>419637.5650662993</v>
      </c>
      <c r="BN31" s="49">
        <v>201254.86670382068</v>
      </c>
      <c r="BO31" s="49">
        <v>218382.69836247855</v>
      </c>
    </row>
    <row r="32" spans="1:67" s="2" customFormat="1" ht="12.75">
      <c r="A32" s="9" t="s">
        <v>66</v>
      </c>
      <c r="B32" s="33" t="e">
        <f aca="true" t="shared" si="3" ref="B32:AG32">(B31-B12)*3%</f>
        <v>#REF!</v>
      </c>
      <c r="C32" s="9" t="e">
        <f t="shared" si="3"/>
        <v>#REF!</v>
      </c>
      <c r="D32" s="9" t="e">
        <f t="shared" si="3"/>
        <v>#REF!</v>
      </c>
      <c r="E32" s="2" t="e">
        <f t="shared" si="3"/>
        <v>#REF!</v>
      </c>
      <c r="F32" s="2" t="e">
        <f t="shared" si="3"/>
        <v>#REF!</v>
      </c>
      <c r="G32" s="2" t="e">
        <f t="shared" si="3"/>
        <v>#REF!</v>
      </c>
      <c r="H32" s="2" t="e">
        <f t="shared" si="3"/>
        <v>#REF!</v>
      </c>
      <c r="I32" s="2" t="e">
        <f t="shared" si="3"/>
        <v>#REF!</v>
      </c>
      <c r="J32" s="2" t="e">
        <f t="shared" si="3"/>
        <v>#REF!</v>
      </c>
      <c r="K32" s="12" t="e">
        <f t="shared" si="3"/>
        <v>#REF!</v>
      </c>
      <c r="L32" s="12" t="e">
        <f t="shared" si="3"/>
        <v>#REF!</v>
      </c>
      <c r="M32" s="12" t="e">
        <f t="shared" si="3"/>
        <v>#REF!</v>
      </c>
      <c r="N32" s="2" t="e">
        <f t="shared" si="3"/>
        <v>#REF!</v>
      </c>
      <c r="O32" s="2" t="e">
        <f t="shared" si="3"/>
        <v>#REF!</v>
      </c>
      <c r="P32" s="2" t="e">
        <f t="shared" si="3"/>
        <v>#REF!</v>
      </c>
      <c r="Q32" s="2" t="e">
        <f t="shared" si="3"/>
        <v>#REF!</v>
      </c>
      <c r="R32" s="2" t="e">
        <f t="shared" si="3"/>
        <v>#REF!</v>
      </c>
      <c r="S32" s="2" t="e">
        <f t="shared" si="3"/>
        <v>#REF!</v>
      </c>
      <c r="T32" s="12" t="e">
        <f t="shared" si="3"/>
        <v>#REF!</v>
      </c>
      <c r="U32" s="12" t="e">
        <f t="shared" si="3"/>
        <v>#REF!</v>
      </c>
      <c r="V32" s="12" t="e">
        <f t="shared" si="3"/>
        <v>#REF!</v>
      </c>
      <c r="W32" s="38" t="e">
        <f t="shared" si="3"/>
        <v>#REF!</v>
      </c>
      <c r="X32" s="38" t="e">
        <f t="shared" si="3"/>
        <v>#REF!</v>
      </c>
      <c r="Y32" s="47" t="e">
        <f t="shared" si="3"/>
        <v>#REF!</v>
      </c>
      <c r="Z32" s="12" t="e">
        <f t="shared" si="3"/>
        <v>#REF!</v>
      </c>
      <c r="AA32" s="12" t="e">
        <f t="shared" si="3"/>
        <v>#REF!</v>
      </c>
      <c r="AB32" s="12" t="e">
        <f t="shared" si="3"/>
        <v>#REF!</v>
      </c>
      <c r="AC32" s="2" t="e">
        <f t="shared" si="3"/>
        <v>#REF!</v>
      </c>
      <c r="AD32" s="2" t="e">
        <f t="shared" si="3"/>
        <v>#REF!</v>
      </c>
      <c r="AE32" s="2" t="e">
        <f t="shared" si="3"/>
        <v>#REF!</v>
      </c>
      <c r="AF32" s="12" t="e">
        <f t="shared" si="3"/>
        <v>#REF!</v>
      </c>
      <c r="AG32" s="12" t="e">
        <f t="shared" si="3"/>
        <v>#REF!</v>
      </c>
      <c r="AH32" s="12" t="e">
        <f aca="true" t="shared" si="4" ref="AH32:BM32">(AH31-AH12)*3%</f>
        <v>#REF!</v>
      </c>
      <c r="AI32" s="2" t="e">
        <f t="shared" si="4"/>
        <v>#REF!</v>
      </c>
      <c r="AJ32" s="2" t="e">
        <f t="shared" si="4"/>
        <v>#REF!</v>
      </c>
      <c r="AK32" s="2" t="e">
        <f t="shared" si="4"/>
        <v>#REF!</v>
      </c>
      <c r="AL32" s="2" t="e">
        <f t="shared" si="4"/>
        <v>#REF!</v>
      </c>
      <c r="AM32" s="2" t="e">
        <f t="shared" si="4"/>
        <v>#REF!</v>
      </c>
      <c r="AN32" s="2" t="e">
        <f t="shared" si="4"/>
        <v>#REF!</v>
      </c>
      <c r="AO32" s="2" t="e">
        <f t="shared" si="4"/>
        <v>#REF!</v>
      </c>
      <c r="AP32" s="2" t="e">
        <f t="shared" si="4"/>
        <v>#REF!</v>
      </c>
      <c r="AQ32" s="2" t="e">
        <f t="shared" si="4"/>
        <v>#REF!</v>
      </c>
      <c r="AR32" s="12" t="e">
        <f t="shared" si="4"/>
        <v>#REF!</v>
      </c>
      <c r="AS32" s="12" t="e">
        <f t="shared" si="4"/>
        <v>#REF!</v>
      </c>
      <c r="AT32" s="12" t="e">
        <f t="shared" si="4"/>
        <v>#REF!</v>
      </c>
      <c r="AU32" s="12" t="e">
        <f t="shared" si="4"/>
        <v>#REF!</v>
      </c>
      <c r="AV32" s="12" t="e">
        <f t="shared" si="4"/>
        <v>#REF!</v>
      </c>
      <c r="AW32" s="12" t="e">
        <f t="shared" si="4"/>
        <v>#REF!</v>
      </c>
      <c r="AX32" s="2" t="e">
        <f t="shared" si="4"/>
        <v>#REF!</v>
      </c>
      <c r="AY32" s="2" t="e">
        <f t="shared" si="4"/>
        <v>#REF!</v>
      </c>
      <c r="AZ32" s="2" t="e">
        <f t="shared" si="4"/>
        <v>#REF!</v>
      </c>
      <c r="BA32" s="26" t="e">
        <f t="shared" si="4"/>
        <v>#REF!</v>
      </c>
      <c r="BB32" s="26" t="e">
        <f t="shared" si="4"/>
        <v>#REF!</v>
      </c>
      <c r="BC32" s="26" t="e">
        <f t="shared" si="4"/>
        <v>#REF!</v>
      </c>
      <c r="BD32" s="2" t="e">
        <f t="shared" si="4"/>
        <v>#REF!</v>
      </c>
      <c r="BE32" s="2" t="e">
        <f t="shared" si="4"/>
        <v>#REF!</v>
      </c>
      <c r="BF32" s="2" t="e">
        <f t="shared" si="4"/>
        <v>#REF!</v>
      </c>
      <c r="BG32" s="12" t="e">
        <f t="shared" si="4"/>
        <v>#REF!</v>
      </c>
      <c r="BH32" s="12" t="e">
        <f t="shared" si="4"/>
        <v>#REF!</v>
      </c>
      <c r="BI32" s="12" t="e">
        <f t="shared" si="4"/>
        <v>#REF!</v>
      </c>
      <c r="BJ32" s="2" t="e">
        <f t="shared" si="4"/>
        <v>#REF!</v>
      </c>
      <c r="BK32" s="2" t="e">
        <f t="shared" si="4"/>
        <v>#REF!</v>
      </c>
      <c r="BL32" s="2" t="e">
        <f t="shared" si="4"/>
        <v>#REF!</v>
      </c>
      <c r="BM32" s="49">
        <v>7002.279329955079</v>
      </c>
      <c r="BN32" s="49">
        <v>3342.3051689112303</v>
      </c>
      <c r="BO32" s="49">
        <v>3659.9741610438477</v>
      </c>
    </row>
    <row r="33" spans="1:67" s="2" customFormat="1" ht="12.75">
      <c r="A33" s="9" t="s">
        <v>56</v>
      </c>
      <c r="B33" s="33" t="e">
        <f aca="true" t="shared" si="5" ref="B33:Y33">SUM(B31:B32)</f>
        <v>#REF!</v>
      </c>
      <c r="C33" s="9" t="e">
        <f t="shared" si="5"/>
        <v>#REF!</v>
      </c>
      <c r="D33" s="9" t="e">
        <f t="shared" si="5"/>
        <v>#REF!</v>
      </c>
      <c r="E33" s="2" t="e">
        <f t="shared" si="5"/>
        <v>#REF!</v>
      </c>
      <c r="F33" s="2" t="e">
        <f t="shared" si="5"/>
        <v>#REF!</v>
      </c>
      <c r="G33" s="2" t="e">
        <f t="shared" si="5"/>
        <v>#REF!</v>
      </c>
      <c r="H33" s="2" t="e">
        <f t="shared" si="5"/>
        <v>#REF!</v>
      </c>
      <c r="I33" s="2" t="e">
        <f t="shared" si="5"/>
        <v>#REF!</v>
      </c>
      <c r="J33" s="2" t="e">
        <f t="shared" si="5"/>
        <v>#REF!</v>
      </c>
      <c r="K33" s="12" t="e">
        <f t="shared" si="5"/>
        <v>#REF!</v>
      </c>
      <c r="L33" s="12" t="e">
        <f t="shared" si="5"/>
        <v>#REF!</v>
      </c>
      <c r="M33" s="12" t="e">
        <f t="shared" si="5"/>
        <v>#REF!</v>
      </c>
      <c r="N33" s="2" t="e">
        <f t="shared" si="5"/>
        <v>#REF!</v>
      </c>
      <c r="O33" s="2" t="e">
        <f t="shared" si="5"/>
        <v>#REF!</v>
      </c>
      <c r="P33" s="2" t="e">
        <f t="shared" si="5"/>
        <v>#REF!</v>
      </c>
      <c r="Q33" s="2" t="e">
        <f t="shared" si="5"/>
        <v>#REF!</v>
      </c>
      <c r="R33" s="2" t="e">
        <f t="shared" si="5"/>
        <v>#REF!</v>
      </c>
      <c r="S33" s="2" t="e">
        <f t="shared" si="5"/>
        <v>#REF!</v>
      </c>
      <c r="T33" s="12" t="e">
        <f t="shared" si="5"/>
        <v>#REF!</v>
      </c>
      <c r="U33" s="12" t="e">
        <f t="shared" si="5"/>
        <v>#REF!</v>
      </c>
      <c r="V33" s="12" t="e">
        <f t="shared" si="5"/>
        <v>#REF!</v>
      </c>
      <c r="W33" s="38" t="e">
        <f t="shared" si="5"/>
        <v>#REF!</v>
      </c>
      <c r="X33" s="38" t="e">
        <f t="shared" si="5"/>
        <v>#REF!</v>
      </c>
      <c r="Y33" s="47" t="e">
        <f t="shared" si="5"/>
        <v>#REF!</v>
      </c>
      <c r="Z33" s="12" t="e">
        <f aca="true" t="shared" si="6" ref="Z33:BI33">SUM(Z31:Z32)</f>
        <v>#REF!</v>
      </c>
      <c r="AA33" s="12" t="e">
        <f t="shared" si="6"/>
        <v>#REF!</v>
      </c>
      <c r="AB33" s="12" t="e">
        <f t="shared" si="6"/>
        <v>#REF!</v>
      </c>
      <c r="AC33" s="2" t="e">
        <f t="shared" si="6"/>
        <v>#REF!</v>
      </c>
      <c r="AD33" s="2" t="e">
        <f t="shared" si="6"/>
        <v>#REF!</v>
      </c>
      <c r="AE33" s="2" t="e">
        <f t="shared" si="6"/>
        <v>#REF!</v>
      </c>
      <c r="AF33" s="12" t="e">
        <f t="shared" si="6"/>
        <v>#REF!</v>
      </c>
      <c r="AG33" s="12" t="e">
        <f t="shared" si="6"/>
        <v>#REF!</v>
      </c>
      <c r="AH33" s="12" t="e">
        <f t="shared" si="6"/>
        <v>#REF!</v>
      </c>
      <c r="AI33" s="2" t="e">
        <f t="shared" si="6"/>
        <v>#REF!</v>
      </c>
      <c r="AJ33" s="2" t="e">
        <f t="shared" si="6"/>
        <v>#REF!</v>
      </c>
      <c r="AK33" s="2" t="e">
        <f t="shared" si="6"/>
        <v>#REF!</v>
      </c>
      <c r="AL33" s="2" t="e">
        <f t="shared" si="6"/>
        <v>#REF!</v>
      </c>
      <c r="AM33" s="2" t="e">
        <f t="shared" si="6"/>
        <v>#REF!</v>
      </c>
      <c r="AN33" s="2" t="e">
        <f t="shared" si="6"/>
        <v>#REF!</v>
      </c>
      <c r="AO33" s="2" t="e">
        <f t="shared" si="6"/>
        <v>#REF!</v>
      </c>
      <c r="AP33" s="2" t="e">
        <f t="shared" si="6"/>
        <v>#REF!</v>
      </c>
      <c r="AQ33" s="2" t="e">
        <f t="shared" si="6"/>
        <v>#REF!</v>
      </c>
      <c r="AR33" s="12" t="e">
        <f t="shared" si="6"/>
        <v>#REF!</v>
      </c>
      <c r="AS33" s="12" t="e">
        <f t="shared" si="6"/>
        <v>#REF!</v>
      </c>
      <c r="AT33" s="12" t="e">
        <f t="shared" si="6"/>
        <v>#REF!</v>
      </c>
      <c r="AU33" s="12" t="e">
        <f t="shared" si="6"/>
        <v>#REF!</v>
      </c>
      <c r="AV33" s="12" t="e">
        <f t="shared" si="6"/>
        <v>#REF!</v>
      </c>
      <c r="AW33" s="12" t="e">
        <f t="shared" si="6"/>
        <v>#REF!</v>
      </c>
      <c r="AX33" s="2" t="e">
        <f t="shared" si="6"/>
        <v>#REF!</v>
      </c>
      <c r="AY33" s="2" t="e">
        <f t="shared" si="6"/>
        <v>#REF!</v>
      </c>
      <c r="AZ33" s="2" t="e">
        <f t="shared" si="6"/>
        <v>#REF!</v>
      </c>
      <c r="BA33" s="26" t="e">
        <f t="shared" si="6"/>
        <v>#REF!</v>
      </c>
      <c r="BB33" s="26" t="e">
        <f t="shared" si="6"/>
        <v>#REF!</v>
      </c>
      <c r="BC33" s="26" t="e">
        <f t="shared" si="6"/>
        <v>#REF!</v>
      </c>
      <c r="BD33" s="2" t="e">
        <f t="shared" si="6"/>
        <v>#REF!</v>
      </c>
      <c r="BE33" s="2" t="e">
        <f t="shared" si="6"/>
        <v>#REF!</v>
      </c>
      <c r="BF33" s="2" t="e">
        <f t="shared" si="6"/>
        <v>#REF!</v>
      </c>
      <c r="BG33" s="12" t="e">
        <f t="shared" si="6"/>
        <v>#REF!</v>
      </c>
      <c r="BH33" s="12" t="e">
        <f t="shared" si="6"/>
        <v>#REF!</v>
      </c>
      <c r="BI33" s="12" t="e">
        <f t="shared" si="6"/>
        <v>#REF!</v>
      </c>
      <c r="BJ33" s="2" t="e">
        <f>SUM(BJ31:BJ32)</f>
        <v>#REF!</v>
      </c>
      <c r="BK33" s="2" t="e">
        <f>SUM(BK31:BK32)</f>
        <v>#REF!</v>
      </c>
      <c r="BL33" s="2" t="e">
        <f>SUM(BL31:BL32)</f>
        <v>#REF!</v>
      </c>
      <c r="BM33" s="49">
        <v>426639.84439625434</v>
      </c>
      <c r="BN33" s="49">
        <v>204597.1718727319</v>
      </c>
      <c r="BO33" s="49">
        <v>222042.6725235224</v>
      </c>
    </row>
    <row r="34" spans="1:67" s="1" customFormat="1" ht="12.75" hidden="1">
      <c r="A34" s="6" t="s">
        <v>48</v>
      </c>
      <c r="B34" s="29" t="e">
        <f aca="true" t="shared" si="7" ref="B34:Y34">B33*0.18</f>
        <v>#REF!</v>
      </c>
      <c r="C34" s="6" t="e">
        <f t="shared" si="7"/>
        <v>#REF!</v>
      </c>
      <c r="D34" s="6" t="e">
        <f t="shared" si="7"/>
        <v>#REF!</v>
      </c>
      <c r="E34" s="1" t="e">
        <f t="shared" si="7"/>
        <v>#REF!</v>
      </c>
      <c r="F34" s="1" t="e">
        <f t="shared" si="7"/>
        <v>#REF!</v>
      </c>
      <c r="G34" s="1" t="e">
        <f t="shared" si="7"/>
        <v>#REF!</v>
      </c>
      <c r="H34" s="1" t="e">
        <f t="shared" si="7"/>
        <v>#REF!</v>
      </c>
      <c r="I34" s="1" t="e">
        <f t="shared" si="7"/>
        <v>#REF!</v>
      </c>
      <c r="J34" s="1" t="e">
        <f t="shared" si="7"/>
        <v>#REF!</v>
      </c>
      <c r="K34" s="13" t="e">
        <f t="shared" si="7"/>
        <v>#REF!</v>
      </c>
      <c r="L34" s="13" t="e">
        <f t="shared" si="7"/>
        <v>#REF!</v>
      </c>
      <c r="M34" s="13" t="e">
        <f t="shared" si="7"/>
        <v>#REF!</v>
      </c>
      <c r="N34" s="1" t="e">
        <f t="shared" si="7"/>
        <v>#REF!</v>
      </c>
      <c r="O34" s="1" t="e">
        <f t="shared" si="7"/>
        <v>#REF!</v>
      </c>
      <c r="P34" s="1" t="e">
        <f t="shared" si="7"/>
        <v>#REF!</v>
      </c>
      <c r="Q34" s="1" t="e">
        <f t="shared" si="7"/>
        <v>#REF!</v>
      </c>
      <c r="R34" s="1" t="e">
        <f t="shared" si="7"/>
        <v>#REF!</v>
      </c>
      <c r="S34" s="1" t="e">
        <f t="shared" si="7"/>
        <v>#REF!</v>
      </c>
      <c r="T34" s="13" t="e">
        <f t="shared" si="7"/>
        <v>#REF!</v>
      </c>
      <c r="U34" s="13" t="e">
        <f t="shared" si="7"/>
        <v>#REF!</v>
      </c>
      <c r="V34" s="13" t="e">
        <f t="shared" si="7"/>
        <v>#REF!</v>
      </c>
      <c r="W34" s="23" t="e">
        <f t="shared" si="7"/>
        <v>#REF!</v>
      </c>
      <c r="X34" s="23" t="e">
        <f t="shared" si="7"/>
        <v>#REF!</v>
      </c>
      <c r="Y34" s="44" t="e">
        <f t="shared" si="7"/>
        <v>#REF!</v>
      </c>
      <c r="Z34" s="13" t="e">
        <f aca="true" t="shared" si="8" ref="Z34:BI34">Z33*0.18</f>
        <v>#REF!</v>
      </c>
      <c r="AA34" s="13" t="e">
        <f t="shared" si="8"/>
        <v>#REF!</v>
      </c>
      <c r="AB34" s="13" t="e">
        <f t="shared" si="8"/>
        <v>#REF!</v>
      </c>
      <c r="AC34" s="1" t="e">
        <f t="shared" si="8"/>
        <v>#REF!</v>
      </c>
      <c r="AD34" s="1" t="e">
        <f t="shared" si="8"/>
        <v>#REF!</v>
      </c>
      <c r="AE34" s="1" t="e">
        <f t="shared" si="8"/>
        <v>#REF!</v>
      </c>
      <c r="AF34" s="13" t="e">
        <f t="shared" si="8"/>
        <v>#REF!</v>
      </c>
      <c r="AG34" s="13" t="e">
        <f t="shared" si="8"/>
        <v>#REF!</v>
      </c>
      <c r="AH34" s="13" t="e">
        <f t="shared" si="8"/>
        <v>#REF!</v>
      </c>
      <c r="AI34" s="1" t="e">
        <f t="shared" si="8"/>
        <v>#REF!</v>
      </c>
      <c r="AJ34" s="1" t="e">
        <f t="shared" si="8"/>
        <v>#REF!</v>
      </c>
      <c r="AK34" s="1" t="e">
        <f t="shared" si="8"/>
        <v>#REF!</v>
      </c>
      <c r="AL34" s="1" t="e">
        <f t="shared" si="8"/>
        <v>#REF!</v>
      </c>
      <c r="AM34" s="1" t="e">
        <f t="shared" si="8"/>
        <v>#REF!</v>
      </c>
      <c r="AN34" s="1" t="e">
        <f t="shared" si="8"/>
        <v>#REF!</v>
      </c>
      <c r="AO34" s="1" t="e">
        <f t="shared" si="8"/>
        <v>#REF!</v>
      </c>
      <c r="AP34" s="1" t="e">
        <f t="shared" si="8"/>
        <v>#REF!</v>
      </c>
      <c r="AQ34" s="1" t="e">
        <f t="shared" si="8"/>
        <v>#REF!</v>
      </c>
      <c r="AR34" s="13" t="e">
        <f t="shared" si="8"/>
        <v>#REF!</v>
      </c>
      <c r="AS34" s="13" t="e">
        <f t="shared" si="8"/>
        <v>#REF!</v>
      </c>
      <c r="AT34" s="13" t="e">
        <f t="shared" si="8"/>
        <v>#REF!</v>
      </c>
      <c r="AU34" s="13" t="e">
        <f t="shared" si="8"/>
        <v>#REF!</v>
      </c>
      <c r="AV34" s="13" t="e">
        <f t="shared" si="8"/>
        <v>#REF!</v>
      </c>
      <c r="AW34" s="13" t="e">
        <f t="shared" si="8"/>
        <v>#REF!</v>
      </c>
      <c r="AX34" s="1" t="e">
        <f t="shared" si="8"/>
        <v>#REF!</v>
      </c>
      <c r="AY34" s="1" t="e">
        <f t="shared" si="8"/>
        <v>#REF!</v>
      </c>
      <c r="AZ34" s="1" t="e">
        <f t="shared" si="8"/>
        <v>#REF!</v>
      </c>
      <c r="BA34" s="10" t="e">
        <f t="shared" si="8"/>
        <v>#REF!</v>
      </c>
      <c r="BB34" s="10" t="e">
        <f t="shared" si="8"/>
        <v>#REF!</v>
      </c>
      <c r="BC34" s="10" t="e">
        <f t="shared" si="8"/>
        <v>#REF!</v>
      </c>
      <c r="BD34" s="1" t="e">
        <f t="shared" si="8"/>
        <v>#REF!</v>
      </c>
      <c r="BE34" s="1" t="e">
        <f t="shared" si="8"/>
        <v>#REF!</v>
      </c>
      <c r="BF34" s="1" t="e">
        <f t="shared" si="8"/>
        <v>#REF!</v>
      </c>
      <c r="BG34" s="13" t="e">
        <f t="shared" si="8"/>
        <v>#REF!</v>
      </c>
      <c r="BH34" s="13" t="e">
        <f t="shared" si="8"/>
        <v>#REF!</v>
      </c>
      <c r="BI34" s="13" t="e">
        <f t="shared" si="8"/>
        <v>#REF!</v>
      </c>
      <c r="BJ34" s="1" t="e">
        <f>BJ33*0.18</f>
        <v>#REF!</v>
      </c>
      <c r="BK34" s="1" t="e">
        <f>BK33*0.18</f>
        <v>#REF!</v>
      </c>
      <c r="BL34" s="1" t="e">
        <f>BL33*0.18</f>
        <v>#REF!</v>
      </c>
      <c r="BM34" s="49">
        <v>76795.17199132578</v>
      </c>
      <c r="BN34" s="49">
        <v>36827.490937091745</v>
      </c>
      <c r="BO34" s="49">
        <v>39967.68105423403</v>
      </c>
    </row>
    <row r="35" spans="1:67" s="2" customFormat="1" ht="12.75">
      <c r="A35" s="9" t="s">
        <v>49</v>
      </c>
      <c r="B35" s="33" t="e">
        <f aca="true" t="shared" si="9" ref="B35:Y35">SUM(B33:B34)</f>
        <v>#REF!</v>
      </c>
      <c r="C35" s="9" t="e">
        <f t="shared" si="9"/>
        <v>#REF!</v>
      </c>
      <c r="D35" s="9" t="e">
        <f t="shared" si="9"/>
        <v>#REF!</v>
      </c>
      <c r="E35" s="2" t="e">
        <f t="shared" si="9"/>
        <v>#REF!</v>
      </c>
      <c r="F35" s="2" t="e">
        <f t="shared" si="9"/>
        <v>#REF!</v>
      </c>
      <c r="G35" s="2" t="e">
        <f t="shared" si="9"/>
        <v>#REF!</v>
      </c>
      <c r="H35" s="2" t="e">
        <f t="shared" si="9"/>
        <v>#REF!</v>
      </c>
      <c r="I35" s="2" t="e">
        <f t="shared" si="9"/>
        <v>#REF!</v>
      </c>
      <c r="J35" s="2" t="e">
        <f t="shared" si="9"/>
        <v>#REF!</v>
      </c>
      <c r="K35" s="12" t="e">
        <f t="shared" si="9"/>
        <v>#REF!</v>
      </c>
      <c r="L35" s="12" t="e">
        <f t="shared" si="9"/>
        <v>#REF!</v>
      </c>
      <c r="M35" s="12" t="e">
        <f t="shared" si="9"/>
        <v>#REF!</v>
      </c>
      <c r="N35" s="2" t="e">
        <f t="shared" si="9"/>
        <v>#REF!</v>
      </c>
      <c r="O35" s="2" t="e">
        <f t="shared" si="9"/>
        <v>#REF!</v>
      </c>
      <c r="P35" s="2" t="e">
        <f t="shared" si="9"/>
        <v>#REF!</v>
      </c>
      <c r="Q35" s="2" t="e">
        <f t="shared" si="9"/>
        <v>#REF!</v>
      </c>
      <c r="R35" s="2" t="e">
        <f t="shared" si="9"/>
        <v>#REF!</v>
      </c>
      <c r="S35" s="2" t="e">
        <f t="shared" si="9"/>
        <v>#REF!</v>
      </c>
      <c r="T35" s="12" t="e">
        <f t="shared" si="9"/>
        <v>#REF!</v>
      </c>
      <c r="U35" s="12" t="e">
        <f t="shared" si="9"/>
        <v>#REF!</v>
      </c>
      <c r="V35" s="12" t="e">
        <f t="shared" si="9"/>
        <v>#REF!</v>
      </c>
      <c r="W35" s="38" t="e">
        <f t="shared" si="9"/>
        <v>#REF!</v>
      </c>
      <c r="X35" s="38" t="e">
        <f t="shared" si="9"/>
        <v>#REF!</v>
      </c>
      <c r="Y35" s="47" t="e">
        <f t="shared" si="9"/>
        <v>#REF!</v>
      </c>
      <c r="Z35" s="12" t="e">
        <f aca="true" t="shared" si="10" ref="Z35:BI35">SUM(Z33:Z34)</f>
        <v>#REF!</v>
      </c>
      <c r="AA35" s="12" t="e">
        <f t="shared" si="10"/>
        <v>#REF!</v>
      </c>
      <c r="AB35" s="12" t="e">
        <f t="shared" si="10"/>
        <v>#REF!</v>
      </c>
      <c r="AC35" s="2" t="e">
        <f t="shared" si="10"/>
        <v>#REF!</v>
      </c>
      <c r="AD35" s="2" t="e">
        <f t="shared" si="10"/>
        <v>#REF!</v>
      </c>
      <c r="AE35" s="2" t="e">
        <f t="shared" si="10"/>
        <v>#REF!</v>
      </c>
      <c r="AF35" s="12" t="e">
        <f t="shared" si="10"/>
        <v>#REF!</v>
      </c>
      <c r="AG35" s="12" t="e">
        <f t="shared" si="10"/>
        <v>#REF!</v>
      </c>
      <c r="AH35" s="12" t="e">
        <f t="shared" si="10"/>
        <v>#REF!</v>
      </c>
      <c r="AI35" s="2" t="e">
        <f t="shared" si="10"/>
        <v>#REF!</v>
      </c>
      <c r="AJ35" s="2" t="e">
        <f t="shared" si="10"/>
        <v>#REF!</v>
      </c>
      <c r="AK35" s="2" t="e">
        <f t="shared" si="10"/>
        <v>#REF!</v>
      </c>
      <c r="AL35" s="2" t="e">
        <f t="shared" si="10"/>
        <v>#REF!</v>
      </c>
      <c r="AM35" s="2" t="e">
        <f t="shared" si="10"/>
        <v>#REF!</v>
      </c>
      <c r="AN35" s="2" t="e">
        <f t="shared" si="10"/>
        <v>#REF!</v>
      </c>
      <c r="AO35" s="2" t="e">
        <f t="shared" si="10"/>
        <v>#REF!</v>
      </c>
      <c r="AP35" s="2" t="e">
        <f t="shared" si="10"/>
        <v>#REF!</v>
      </c>
      <c r="AQ35" s="2" t="e">
        <f t="shared" si="10"/>
        <v>#REF!</v>
      </c>
      <c r="AR35" s="12" t="e">
        <f t="shared" si="10"/>
        <v>#REF!</v>
      </c>
      <c r="AS35" s="12" t="e">
        <f t="shared" si="10"/>
        <v>#REF!</v>
      </c>
      <c r="AT35" s="12" t="e">
        <f t="shared" si="10"/>
        <v>#REF!</v>
      </c>
      <c r="AU35" s="12" t="e">
        <f t="shared" si="10"/>
        <v>#REF!</v>
      </c>
      <c r="AV35" s="12" t="e">
        <f t="shared" si="10"/>
        <v>#REF!</v>
      </c>
      <c r="AW35" s="12" t="e">
        <f t="shared" si="10"/>
        <v>#REF!</v>
      </c>
      <c r="AX35" s="2" t="e">
        <f t="shared" si="10"/>
        <v>#REF!</v>
      </c>
      <c r="AY35" s="2" t="e">
        <f t="shared" si="10"/>
        <v>#REF!</v>
      </c>
      <c r="AZ35" s="2" t="e">
        <f t="shared" si="10"/>
        <v>#REF!</v>
      </c>
      <c r="BA35" s="26" t="e">
        <f t="shared" si="10"/>
        <v>#REF!</v>
      </c>
      <c r="BB35" s="26" t="e">
        <f t="shared" si="10"/>
        <v>#REF!</v>
      </c>
      <c r="BC35" s="26" t="e">
        <f t="shared" si="10"/>
        <v>#REF!</v>
      </c>
      <c r="BD35" s="2" t="e">
        <f t="shared" si="10"/>
        <v>#REF!</v>
      </c>
      <c r="BE35" s="2" t="e">
        <f t="shared" si="10"/>
        <v>#REF!</v>
      </c>
      <c r="BF35" s="2" t="e">
        <f t="shared" si="10"/>
        <v>#REF!</v>
      </c>
      <c r="BG35" s="12" t="e">
        <f t="shared" si="10"/>
        <v>#REF!</v>
      </c>
      <c r="BH35" s="12" t="e">
        <f t="shared" si="10"/>
        <v>#REF!</v>
      </c>
      <c r="BI35" s="12" t="e">
        <f t="shared" si="10"/>
        <v>#REF!</v>
      </c>
      <c r="BJ35" s="2" t="e">
        <f>SUM(BJ33:BJ34)</f>
        <v>#REF!</v>
      </c>
      <c r="BK35" s="2" t="e">
        <f>SUM(BK33:BK34)</f>
        <v>#REF!</v>
      </c>
      <c r="BL35" s="2" t="e">
        <f>SUM(BL33:BL34)</f>
        <v>#REF!</v>
      </c>
      <c r="BM35" s="49">
        <v>503435.01638758014</v>
      </c>
      <c r="BN35" s="49">
        <v>241424.66280982364</v>
      </c>
      <c r="BO35" s="49">
        <v>262010.35357775644</v>
      </c>
    </row>
    <row r="36" spans="1:67" s="1" customFormat="1" ht="12.75">
      <c r="A36" s="1" t="s">
        <v>50</v>
      </c>
      <c r="B36" s="3" t="e">
        <f>B35/#REF!/12</f>
        <v>#REF!</v>
      </c>
      <c r="C36" s="1">
        <v>10.78</v>
      </c>
      <c r="D36" s="1">
        <f>C36*1.1</f>
        <v>11.858</v>
      </c>
      <c r="E36" s="1" t="e">
        <f>E35/#REF!/6</f>
        <v>#REF!</v>
      </c>
      <c r="H36" s="1" t="e">
        <f>H35/#REF!/6</f>
        <v>#REF!</v>
      </c>
      <c r="K36" s="32" t="e">
        <f>K35/#REF!/6</f>
        <v>#REF!</v>
      </c>
      <c r="L36" s="17">
        <v>10.78</v>
      </c>
      <c r="M36" s="17">
        <f>L36*1.1</f>
        <v>11.858</v>
      </c>
      <c r="N36" s="1" t="e">
        <f>N35/#REF!/6</f>
        <v>#REF!</v>
      </c>
      <c r="Q36" s="1" t="e">
        <f>Q35/#REF!/6</f>
        <v>#REF!</v>
      </c>
      <c r="T36" s="17"/>
      <c r="U36" s="17">
        <v>10.78</v>
      </c>
      <c r="V36" s="17">
        <f>U36*1.1</f>
        <v>11.858</v>
      </c>
      <c r="W36" s="27" t="e">
        <f>W35/#REF!/6</f>
        <v>#REF!</v>
      </c>
      <c r="X36" s="10">
        <v>10.78</v>
      </c>
      <c r="Y36" s="10">
        <f>X36*1.1</f>
        <v>11.858</v>
      </c>
      <c r="Z36" s="32" t="e">
        <f>Z35/#REF!/6</f>
        <v>#REF!</v>
      </c>
      <c r="AA36" s="17">
        <v>10.75</v>
      </c>
      <c r="AB36" s="17">
        <f>AA36*1.1</f>
        <v>11.825000000000001</v>
      </c>
      <c r="AC36" s="1" t="e">
        <f>AC35/#REF!/6</f>
        <v>#REF!</v>
      </c>
      <c r="AF36" s="17"/>
      <c r="AG36" s="17">
        <v>10.78</v>
      </c>
      <c r="AH36" s="17">
        <f>AG36*1.1</f>
        <v>11.858</v>
      </c>
      <c r="AI36" s="1" t="e">
        <f>AI35/#REF!/6</f>
        <v>#REF!</v>
      </c>
      <c r="AL36" s="1" t="e">
        <f>AL35/#REF!/6</f>
        <v>#REF!</v>
      </c>
      <c r="AO36" s="1" t="e">
        <f>AO35/#REF!/6</f>
        <v>#REF!</v>
      </c>
      <c r="AR36" s="17"/>
      <c r="AS36" s="17">
        <v>10.78</v>
      </c>
      <c r="AT36" s="17">
        <f>AS36*1.1</f>
        <v>11.858</v>
      </c>
      <c r="AU36" s="17"/>
      <c r="AV36" s="17">
        <v>16.93</v>
      </c>
      <c r="AW36" s="17">
        <f>AV36*1.1</f>
        <v>18.623</v>
      </c>
      <c r="AX36" s="1" t="e">
        <f>AX35/#REF!/6</f>
        <v>#REF!</v>
      </c>
      <c r="BA36" s="10" t="e">
        <f>BA35/#REF!/6</f>
        <v>#REF!</v>
      </c>
      <c r="BB36" s="10"/>
      <c r="BC36" s="10"/>
      <c r="BD36" s="1" t="e">
        <f>BD35/#REF!/6</f>
        <v>#REF!</v>
      </c>
      <c r="BG36" s="17"/>
      <c r="BH36" s="17">
        <v>10.78</v>
      </c>
      <c r="BI36" s="17">
        <f>BH36*1.1</f>
        <v>11.858</v>
      </c>
      <c r="BK36" s="1">
        <v>10.78</v>
      </c>
      <c r="BL36" s="1">
        <f>BK36*1.1</f>
        <v>11.858</v>
      </c>
      <c r="BN36" s="17">
        <v>10.78</v>
      </c>
      <c r="BO36" s="17">
        <f>BN36*1.1</f>
        <v>11.858</v>
      </c>
    </row>
    <row r="38" ht="12.75">
      <c r="A38" t="s">
        <v>51</v>
      </c>
    </row>
    <row r="39" ht="12.75">
      <c r="A39" t="s">
        <v>52</v>
      </c>
    </row>
    <row r="41" ht="12.75">
      <c r="A41" t="s">
        <v>53</v>
      </c>
    </row>
    <row r="43" ht="12.75">
      <c r="A43" t="s">
        <v>54</v>
      </c>
    </row>
    <row r="45" spans="1:64" ht="12.75">
      <c r="A45" s="1"/>
      <c r="B45" s="8"/>
      <c r="C45" s="8" t="e">
        <f>C8+C11-C35</f>
        <v>#REF!</v>
      </c>
      <c r="D45" s="8" t="e">
        <f>D8+D11-D35</f>
        <v>#REF!</v>
      </c>
      <c r="N45" s="8" t="e">
        <f>N9-N35</f>
        <v>#REF!</v>
      </c>
      <c r="O45" s="8" t="e">
        <f>O9-O35</f>
        <v>#REF!</v>
      </c>
      <c r="P45" s="8" t="e">
        <f>P9-P35</f>
        <v>#REF!</v>
      </c>
      <c r="T45" s="40" t="e">
        <f>T9-T35</f>
        <v>#REF!</v>
      </c>
      <c r="U45" s="40" t="e">
        <f>U9-U35</f>
        <v>#REF!</v>
      </c>
      <c r="V45" s="40" t="e">
        <f>V9-V35</f>
        <v>#REF!</v>
      </c>
      <c r="Z45" s="18" t="e">
        <f>Z8-Z35</f>
        <v>#REF!</v>
      </c>
      <c r="AA45" s="18" t="e">
        <f>AA8-AA35</f>
        <v>#REF!</v>
      </c>
      <c r="AB45" s="18" t="e">
        <f>AB8-AB35</f>
        <v>#REF!</v>
      </c>
      <c r="AF45" s="17"/>
      <c r="AG45" s="17"/>
      <c r="AH45" s="17"/>
      <c r="AR45" s="40" t="e">
        <f aca="true" t="shared" si="11" ref="AR45:AW45">AR8-AR35</f>
        <v>#REF!</v>
      </c>
      <c r="AS45" s="40" t="e">
        <f t="shared" si="11"/>
        <v>#REF!</v>
      </c>
      <c r="AT45" s="40" t="e">
        <f t="shared" si="11"/>
        <v>#REF!</v>
      </c>
      <c r="AU45" s="40" t="e">
        <f t="shared" si="11"/>
        <v>#REF!</v>
      </c>
      <c r="AV45" s="40" t="e">
        <f t="shared" si="11"/>
        <v>#REF!</v>
      </c>
      <c r="AW45" s="40" t="e">
        <f t="shared" si="11"/>
        <v>#REF!</v>
      </c>
      <c r="BG45" s="40" t="e">
        <f aca="true" t="shared" si="12" ref="BG45:BL45">BG9-BG35</f>
        <v>#REF!</v>
      </c>
      <c r="BH45" s="40" t="e">
        <f t="shared" si="12"/>
        <v>#REF!</v>
      </c>
      <c r="BI45" s="40" t="e">
        <f t="shared" si="12"/>
        <v>#REF!</v>
      </c>
      <c r="BJ45" s="8" t="e">
        <f t="shared" si="12"/>
        <v>#REF!</v>
      </c>
      <c r="BK45" s="8" t="e">
        <f t="shared" si="12"/>
        <v>#REF!</v>
      </c>
      <c r="BL45" s="8" t="e">
        <f t="shared" si="12"/>
        <v>#REF!</v>
      </c>
    </row>
  </sheetData>
  <sheetProtection/>
  <mergeCells count="8">
    <mergeCell ref="BG5:BI5"/>
    <mergeCell ref="BM5:BO5"/>
    <mergeCell ref="AR5:AT5"/>
    <mergeCell ref="K5:M5"/>
    <mergeCell ref="AF5:AH5"/>
    <mergeCell ref="AU5:AW5"/>
    <mergeCell ref="T5:V5"/>
    <mergeCell ref="Z5:AB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2012-05-16T11:29:45Z</cp:lastPrinted>
  <dcterms:created xsi:type="dcterms:W3CDTF">2011-12-26T09:11:53Z</dcterms:created>
  <dcterms:modified xsi:type="dcterms:W3CDTF">2012-07-19T10:58:05Z</dcterms:modified>
  <cp:category/>
  <cp:version/>
  <cp:contentType/>
  <cp:contentStatus/>
</cp:coreProperties>
</file>