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 влад 9" sheetId="1" r:id="rId1"/>
  </sheets>
  <definedNames/>
  <calcPr fullCalcOnLoad="1"/>
</workbook>
</file>

<file path=xl/sharedStrings.xml><?xml version="1.0" encoding="utf-8"?>
<sst xmlns="http://schemas.openxmlformats.org/spreadsheetml/2006/main" count="88" uniqueCount="61">
  <si>
    <t>Айская 68</t>
  </si>
  <si>
    <t>Айская 70</t>
  </si>
  <si>
    <t>Айская 72</t>
  </si>
  <si>
    <t>Айская 75</t>
  </si>
  <si>
    <t>Айская 75/1</t>
  </si>
  <si>
    <t>Айская 75/2</t>
  </si>
  <si>
    <t>Айская 77/2</t>
  </si>
  <si>
    <t>Айская 78</t>
  </si>
  <si>
    <t>Айская 79/1</t>
  </si>
  <si>
    <t>Айская 80</t>
  </si>
  <si>
    <t>Айская 81</t>
  </si>
  <si>
    <t>Айская 81/1</t>
  </si>
  <si>
    <t>Айская 82</t>
  </si>
  <si>
    <t>Айская 84</t>
  </si>
  <si>
    <t>Айская 87</t>
  </si>
  <si>
    <t>Айская 89</t>
  </si>
  <si>
    <t>Айская 76</t>
  </si>
  <si>
    <t>Айская 79</t>
  </si>
  <si>
    <t>Айская 83</t>
  </si>
  <si>
    <t>Айская 91</t>
  </si>
  <si>
    <t>Айская 91/1</t>
  </si>
  <si>
    <t>Владивостокская 9</t>
  </si>
  <si>
    <t>всего</t>
  </si>
  <si>
    <t>с 01.01.2012</t>
  </si>
  <si>
    <t>с 01.07.2012</t>
  </si>
  <si>
    <t>Статьи доходов</t>
  </si>
  <si>
    <t>Сумма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</si>
  <si>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</si>
  <si>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</si>
  <si>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</si>
  <si>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</si>
  <si>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</si>
  <si>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</si>
  <si>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</si>
  <si>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</si>
  <si>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</si>
  <si>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</si>
  <si>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</si>
  <si>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</si>
  <si>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</si>
  <si>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</si>
  <si>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</si>
  <si>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</si>
  <si>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</si>
  <si>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</si>
  <si>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</si>
  <si>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</si>
  <si>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</si>
  <si>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</si>
  <si>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</si>
  <si>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</si>
  <si>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</si>
  <si>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</si>
  <si>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</si>
  <si>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</si>
  <si>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 xml:space="preserve">всего </t>
  </si>
  <si>
    <t>ВСЕГО</t>
  </si>
  <si>
    <t>С 01.01.2012</t>
  </si>
  <si>
    <t>С 01.07.2012</t>
  </si>
  <si>
    <t>Сумма, руб.</t>
  </si>
  <si>
    <t>Прочие расходы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</si>
</sst>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22">
    <font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2" fillId="0" borderId="1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4" fontId="3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164" fontId="1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168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BO37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BP44" sqref="BP44"/>
    </sheetView>
  </sheetViews>
  <sheetFormatPr defaultColWidth="7.00390625" defaultRowHeight="12.75"/>
  <cols>
    <col min="1" max="1" width="54.875" style="0" customWidth="1"/>
    <col min="2" max="2" width="15.625" style="0" hidden="1" customWidth="1"/>
    <col min="3" max="3" width="12.125" style="0" hidden="1" customWidth="1"/>
    <col min="4" max="4" width="12.75390625" style="0" hidden="1" customWidth="1"/>
    <col min="5" max="5" width="20.00390625" style="0" hidden="1" customWidth="1"/>
    <col min="6" max="7" width="12.75390625" style="0" hidden="1" customWidth="1"/>
    <col min="8" max="8" width="20.00390625" style="0" hidden="1" customWidth="1"/>
    <col min="9" max="9" width="12.875" style="0" hidden="1" customWidth="1"/>
    <col min="10" max="10" width="12.125" style="0" hidden="1" customWidth="1"/>
    <col min="11" max="11" width="15.00390625" style="5" hidden="1" customWidth="1"/>
    <col min="12" max="12" width="16.00390625" style="5" hidden="1" customWidth="1"/>
    <col min="13" max="13" width="13.00390625" style="5" hidden="1" customWidth="1"/>
    <col min="14" max="19" width="20.00390625" style="0" hidden="1" customWidth="1"/>
    <col min="20" max="22" width="13.625" style="5" hidden="1" customWidth="1"/>
    <col min="23" max="23" width="15.375" style="23" hidden="1" customWidth="1"/>
    <col min="24" max="24" width="14.25390625" style="23" hidden="1" customWidth="1"/>
    <col min="25" max="25" width="14.375" style="23" hidden="1" customWidth="1"/>
    <col min="26" max="28" width="13.625" style="5" hidden="1" customWidth="1"/>
    <col min="29" max="31" width="20.00390625" style="0" hidden="1" customWidth="1"/>
    <col min="32" max="34" width="13.625" style="5" hidden="1" customWidth="1"/>
    <col min="35" max="37" width="13.625" style="0" hidden="1" customWidth="1"/>
    <col min="38" max="43" width="20.00390625" style="0" hidden="1" customWidth="1"/>
    <col min="44" max="44" width="15.00390625" style="5" hidden="1" customWidth="1"/>
    <col min="45" max="45" width="15.125" style="5" hidden="1" customWidth="1"/>
    <col min="46" max="46" width="14.25390625" style="5" hidden="1" customWidth="1"/>
    <col min="47" max="49" width="13.625" style="5" hidden="1" customWidth="1"/>
    <col min="50" max="52" width="20.00390625" style="0" hidden="1" customWidth="1"/>
    <col min="53" max="55" width="20.00390625" style="23" hidden="1" customWidth="1"/>
    <col min="56" max="58" width="20.00390625" style="0" hidden="1" customWidth="1"/>
    <col min="59" max="59" width="16.25390625" style="5" hidden="1" customWidth="1"/>
    <col min="60" max="61" width="12.125" style="5" hidden="1" customWidth="1"/>
    <col min="62" max="62" width="20.00390625" style="0" hidden="1" customWidth="1"/>
    <col min="63" max="64" width="12.125" style="0" hidden="1" customWidth="1"/>
    <col min="65" max="65" width="16.875" style="5" customWidth="1"/>
    <col min="66" max="66" width="13.875" style="5" customWidth="1"/>
    <col min="67" max="67" width="13.00390625" style="5" customWidth="1"/>
  </cols>
  <sheetData>
    <row r="2" spans="1:25" ht="12.75">
      <c r="A2" s="5" t="s">
        <v>53</v>
      </c>
      <c r="E2" s="5"/>
      <c r="F2" s="5"/>
      <c r="G2" s="5"/>
      <c r="H2" s="5"/>
      <c r="I2" s="5"/>
      <c r="J2" s="5"/>
      <c r="N2" s="5"/>
      <c r="O2" s="5"/>
      <c r="P2" s="5"/>
      <c r="Q2" s="5"/>
      <c r="R2" s="5"/>
      <c r="S2" s="5"/>
      <c r="W2" s="33"/>
      <c r="X2" s="33"/>
      <c r="Y2" s="33"/>
    </row>
    <row r="3" spans="1:25" ht="12.75">
      <c r="A3" s="18" t="s">
        <v>54</v>
      </c>
      <c r="B3" s="18"/>
      <c r="C3" s="18"/>
      <c r="D3" s="18"/>
      <c r="E3" s="5"/>
      <c r="F3" s="5"/>
      <c r="G3" s="5"/>
      <c r="H3" s="5"/>
      <c r="I3" s="5"/>
      <c r="J3" s="5"/>
      <c r="N3" s="5"/>
      <c r="O3" s="5"/>
      <c r="P3" s="5"/>
      <c r="Q3" s="5"/>
      <c r="R3" s="5"/>
      <c r="S3" s="5"/>
      <c r="W3" s="33"/>
      <c r="X3" s="33"/>
      <c r="Y3" s="33"/>
    </row>
    <row r="4" ht="12.75">
      <c r="A4" s="45"/>
    </row>
    <row r="5" spans="1:67" ht="13.5" customHeight="1">
      <c r="A5" s="45"/>
      <c r="B5" t="s">
        <v>0</v>
      </c>
      <c r="E5" t="s">
        <v>1</v>
      </c>
      <c r="H5" t="s">
        <v>2</v>
      </c>
      <c r="K5" s="48" t="s">
        <v>3</v>
      </c>
      <c r="L5" s="48"/>
      <c r="M5" s="48"/>
      <c r="N5" t="s">
        <v>4</v>
      </c>
      <c r="Q5" t="s">
        <v>5</v>
      </c>
      <c r="T5" s="48" t="s">
        <v>6</v>
      </c>
      <c r="U5" s="48"/>
      <c r="V5" s="48"/>
      <c r="W5" s="23" t="s">
        <v>7</v>
      </c>
      <c r="Z5" s="48" t="s">
        <v>8</v>
      </c>
      <c r="AA5" s="48"/>
      <c r="AB5" s="48"/>
      <c r="AC5" t="s">
        <v>9</v>
      </c>
      <c r="AF5" s="48" t="s">
        <v>10</v>
      </c>
      <c r="AG5" s="48"/>
      <c r="AH5" s="48"/>
      <c r="AI5" t="s">
        <v>11</v>
      </c>
      <c r="AL5" t="s">
        <v>12</v>
      </c>
      <c r="AO5" t="s">
        <v>13</v>
      </c>
      <c r="AR5" s="48" t="s">
        <v>14</v>
      </c>
      <c r="AS5" s="48"/>
      <c r="AT5" s="48"/>
      <c r="AU5" s="48" t="s">
        <v>15</v>
      </c>
      <c r="AV5" s="48"/>
      <c r="AW5" s="48"/>
      <c r="AX5" t="s">
        <v>16</v>
      </c>
      <c r="BA5" s="23" t="s">
        <v>17</v>
      </c>
      <c r="BD5" t="s">
        <v>18</v>
      </c>
      <c r="BG5" s="48" t="s">
        <v>19</v>
      </c>
      <c r="BH5" s="48"/>
      <c r="BI5" s="48"/>
      <c r="BJ5" t="s">
        <v>20</v>
      </c>
      <c r="BM5" s="49" t="s">
        <v>21</v>
      </c>
      <c r="BN5" s="49"/>
      <c r="BO5" s="49"/>
    </row>
    <row r="6" spans="1:67" ht="12.75">
      <c r="A6" s="45"/>
      <c r="B6" s="32"/>
      <c r="C6" s="32"/>
      <c r="D6" s="32"/>
      <c r="K6" s="11" t="s">
        <v>22</v>
      </c>
      <c r="L6" s="11" t="s">
        <v>23</v>
      </c>
      <c r="M6" s="11" t="s">
        <v>24</v>
      </c>
      <c r="T6" s="5" t="s">
        <v>56</v>
      </c>
      <c r="U6" s="5" t="s">
        <v>57</v>
      </c>
      <c r="V6" s="5" t="s">
        <v>58</v>
      </c>
      <c r="W6" s="32"/>
      <c r="X6" s="32"/>
      <c r="Y6" s="32"/>
      <c r="Z6" s="11"/>
      <c r="AA6" s="11"/>
      <c r="AB6" s="11"/>
      <c r="AC6" s="32"/>
      <c r="AD6" s="32"/>
      <c r="AE6" s="32"/>
      <c r="AF6" s="11" t="s">
        <v>22</v>
      </c>
      <c r="AG6" s="11" t="s">
        <v>23</v>
      </c>
      <c r="AH6" s="11" t="s">
        <v>24</v>
      </c>
      <c r="AI6" s="32"/>
      <c r="AJ6" s="32"/>
      <c r="AK6" s="32"/>
      <c r="AL6" s="32"/>
      <c r="AM6" s="32"/>
      <c r="AN6" s="32"/>
      <c r="AR6" s="11" t="s">
        <v>22</v>
      </c>
      <c r="AS6" s="11" t="s">
        <v>23</v>
      </c>
      <c r="AT6" s="11" t="s">
        <v>24</v>
      </c>
      <c r="AU6" s="11" t="s">
        <v>55</v>
      </c>
      <c r="AV6" s="11" t="s">
        <v>23</v>
      </c>
      <c r="AW6" s="11" t="s">
        <v>24</v>
      </c>
      <c r="BG6" s="11" t="s">
        <v>22</v>
      </c>
      <c r="BH6" s="11" t="s">
        <v>23</v>
      </c>
      <c r="BI6" s="11" t="s">
        <v>24</v>
      </c>
      <c r="BM6" s="22" t="s">
        <v>22</v>
      </c>
      <c r="BN6" s="22" t="s">
        <v>23</v>
      </c>
      <c r="BO6" s="22" t="s">
        <v>24</v>
      </c>
    </row>
    <row r="7" spans="1:67" ht="12.75">
      <c r="A7" s="11" t="s">
        <v>25</v>
      </c>
      <c r="B7" s="4"/>
      <c r="C7" s="4"/>
      <c r="D7" s="4"/>
      <c r="E7" t="s">
        <v>26</v>
      </c>
      <c r="H7" t="s">
        <v>26</v>
      </c>
      <c r="N7" t="s">
        <v>26</v>
      </c>
      <c r="Q7" t="s">
        <v>26</v>
      </c>
      <c r="Z7" s="11"/>
      <c r="AA7" s="11"/>
      <c r="AB7" s="11"/>
      <c r="AC7" t="s">
        <v>26</v>
      </c>
      <c r="AF7" s="11"/>
      <c r="AG7" s="11"/>
      <c r="AH7" s="11"/>
      <c r="AI7" t="s">
        <v>26</v>
      </c>
      <c r="AL7" t="s">
        <v>26</v>
      </c>
      <c r="AO7" t="s">
        <v>26</v>
      </c>
      <c r="AX7" t="s">
        <v>26</v>
      </c>
      <c r="BA7" s="23" t="s">
        <v>26</v>
      </c>
      <c r="BD7" t="s">
        <v>26</v>
      </c>
      <c r="BJ7" t="s">
        <v>26</v>
      </c>
      <c r="BM7" s="50" t="s">
        <v>59</v>
      </c>
      <c r="BN7" s="50" t="s">
        <v>59</v>
      </c>
      <c r="BO7" s="50" t="s">
        <v>59</v>
      </c>
    </row>
    <row r="8" spans="1:67" ht="12.75">
      <c r="A8" s="47" t="s">
        <v>27</v>
      </c>
      <c r="B8" s="27" t="e">
        <f>C8+D8</f>
        <v>#REF!</v>
      </c>
      <c r="C8" s="6" t="e">
        <f>#REF!*#REF!*6</f>
        <v>#REF!</v>
      </c>
      <c r="D8" s="6" t="e">
        <f>C8*1.1</f>
        <v>#REF!</v>
      </c>
      <c r="E8" s="1" t="e">
        <f>F8+G8</f>
        <v>#REF!</v>
      </c>
      <c r="F8" s="1" t="e">
        <f>#REF!*#REF!*6</f>
        <v>#REF!</v>
      </c>
      <c r="G8" s="1" t="e">
        <f>F8*1.1</f>
        <v>#REF!</v>
      </c>
      <c r="H8" s="1" t="e">
        <f>I8+J8</f>
        <v>#REF!</v>
      </c>
      <c r="I8" s="1" t="e">
        <f>#REF!*#REF!*6</f>
        <v>#REF!</v>
      </c>
      <c r="J8" s="1" t="e">
        <f>I8*1.1</f>
        <v>#REF!</v>
      </c>
      <c r="K8" s="13" t="e">
        <f>L8+M8</f>
        <v>#REF!</v>
      </c>
      <c r="L8" s="13" t="e">
        <f>#REF!*#REF!*6</f>
        <v>#REF!</v>
      </c>
      <c r="M8" s="13" t="e">
        <f>L8*1.1</f>
        <v>#REF!</v>
      </c>
      <c r="N8" s="1" t="e">
        <f>O8+P8</f>
        <v>#REF!</v>
      </c>
      <c r="O8" s="1" t="e">
        <f>#REF!*#REF!*6</f>
        <v>#REF!</v>
      </c>
      <c r="P8" s="1" t="e">
        <f>O8*1.1</f>
        <v>#REF!</v>
      </c>
      <c r="Q8" s="1" t="e">
        <f>R8+S8</f>
        <v>#REF!</v>
      </c>
      <c r="R8" s="1" t="e">
        <f>#REF!*#REF!*6</f>
        <v>#REF!</v>
      </c>
      <c r="S8" s="1" t="e">
        <f>R8*1.1</f>
        <v>#REF!</v>
      </c>
      <c r="T8" s="13" t="e">
        <f>U8+V8</f>
        <v>#REF!</v>
      </c>
      <c r="U8" s="13" t="e">
        <f>#REF!*#REF!*6</f>
        <v>#REF!</v>
      </c>
      <c r="V8" s="13" t="e">
        <f>U8*1.1</f>
        <v>#REF!</v>
      </c>
      <c r="W8" s="21" t="e">
        <f>X8+Y8</f>
        <v>#REF!</v>
      </c>
      <c r="X8" s="21" t="e">
        <f>#REF!*#REF!*6</f>
        <v>#REF!</v>
      </c>
      <c r="Y8" s="41" t="e">
        <f>X8*1.1</f>
        <v>#REF!</v>
      </c>
      <c r="Z8" s="13" t="e">
        <f>AA8+AB8</f>
        <v>#REF!</v>
      </c>
      <c r="AA8" s="13" t="e">
        <f>#REF!*#REF!*6</f>
        <v>#REF!</v>
      </c>
      <c r="AB8" s="13" t="e">
        <f>AA8*1.1</f>
        <v>#REF!</v>
      </c>
      <c r="AC8" s="1" t="e">
        <f>AD8+AE8</f>
        <v>#REF!</v>
      </c>
      <c r="AD8" s="1" t="e">
        <f>#REF!*#REF!*6</f>
        <v>#REF!</v>
      </c>
      <c r="AE8" s="1" t="e">
        <f>AD8*1.1</f>
        <v>#REF!</v>
      </c>
      <c r="AF8" s="13" t="e">
        <f>AG8+AH8</f>
        <v>#REF!</v>
      </c>
      <c r="AG8" s="13" t="e">
        <f>#REF!*#REF!*6</f>
        <v>#REF!</v>
      </c>
      <c r="AH8" s="13" t="e">
        <f>AG8*1.1</f>
        <v>#REF!</v>
      </c>
      <c r="AI8" s="1" t="e">
        <f>AJ8+AK8</f>
        <v>#REF!</v>
      </c>
      <c r="AJ8" s="1" t="e">
        <f>#REF!*#REF!*6</f>
        <v>#REF!</v>
      </c>
      <c r="AK8" s="1" t="e">
        <f>AJ8*1.1</f>
        <v>#REF!</v>
      </c>
      <c r="AL8" s="1" t="e">
        <f>AM8+AN8</f>
        <v>#REF!</v>
      </c>
      <c r="AM8" s="1" t="e">
        <f>#REF!*#REF!*6</f>
        <v>#REF!</v>
      </c>
      <c r="AN8" s="1" t="e">
        <f>AM8*1.1</f>
        <v>#REF!</v>
      </c>
      <c r="AO8" s="1" t="e">
        <f>AP8+AQ8</f>
        <v>#REF!</v>
      </c>
      <c r="AP8" s="1" t="e">
        <f>#REF!*#REF!*6</f>
        <v>#REF!</v>
      </c>
      <c r="AQ8" s="1" t="e">
        <f>AP8*1.1</f>
        <v>#REF!</v>
      </c>
      <c r="AR8" s="13" t="e">
        <f>AS8+AT8</f>
        <v>#REF!</v>
      </c>
      <c r="AS8" s="13" t="e">
        <f>#REF!*#REF!*6</f>
        <v>#REF!</v>
      </c>
      <c r="AT8" s="13" t="e">
        <f>AS8*1.1</f>
        <v>#REF!</v>
      </c>
      <c r="AU8" s="13" t="e">
        <f>AV8+AW8</f>
        <v>#REF!</v>
      </c>
      <c r="AV8" s="13" t="e">
        <f>#REF!*#REF!*6</f>
        <v>#REF!</v>
      </c>
      <c r="AW8" s="13" t="e">
        <f>AV8*1.1</f>
        <v>#REF!</v>
      </c>
      <c r="AX8" s="1" t="e">
        <f>AY8+AZ8</f>
        <v>#REF!</v>
      </c>
      <c r="AY8" s="1" t="e">
        <f>#REF!*#REF!*6</f>
        <v>#REF!</v>
      </c>
      <c r="AZ8" s="1" t="e">
        <f>AY8*1.1</f>
        <v>#REF!</v>
      </c>
      <c r="BA8" s="10" t="e">
        <f>BB8+BC8</f>
        <v>#REF!</v>
      </c>
      <c r="BB8" s="10" t="e">
        <f>#REF!*#REF!*6</f>
        <v>#REF!</v>
      </c>
      <c r="BC8" s="10" t="e">
        <f>BB8*1.1</f>
        <v>#REF!</v>
      </c>
      <c r="BD8" s="1" t="e">
        <f>BE8+BF8</f>
        <v>#REF!</v>
      </c>
      <c r="BE8" s="1" t="e">
        <f>#REF!*#REF!*6</f>
        <v>#REF!</v>
      </c>
      <c r="BF8" s="1" t="e">
        <f>BE8*1.1</f>
        <v>#REF!</v>
      </c>
      <c r="BG8" s="13" t="e">
        <f>BH8+BI8</f>
        <v>#REF!</v>
      </c>
      <c r="BH8" s="13" t="e">
        <f>#REF!*#REF!*6</f>
        <v>#REF!</v>
      </c>
      <c r="BI8" s="13" t="e">
        <f>BH8*1.1</f>
        <v>#REF!</v>
      </c>
      <c r="BJ8" s="1" t="e">
        <f>BK8+BL8</f>
        <v>#REF!</v>
      </c>
      <c r="BK8" s="1" t="e">
        <f>#REF!*#REF!*6</f>
        <v>#REF!</v>
      </c>
      <c r="BL8" s="1" t="e">
        <f>BK8*1.1</f>
        <v>#REF!</v>
      </c>
      <c r="BM8" s="13">
        <v>56992.824</v>
      </c>
      <c r="BN8" s="13">
        <v>27139.44</v>
      </c>
      <c r="BO8" s="13">
        <v>29853.384000000002</v>
      </c>
    </row>
    <row r="9" spans="1:67" ht="12.75">
      <c r="A9" s="11" t="s">
        <v>28</v>
      </c>
      <c r="B9" s="28">
        <v>-64301.30401458067</v>
      </c>
      <c r="C9" s="7"/>
      <c r="D9" s="7"/>
      <c r="E9" s="3">
        <v>25117.25438886124</v>
      </c>
      <c r="F9" s="3"/>
      <c r="G9" s="3"/>
      <c r="H9" s="3">
        <v>-6216.187886974076</v>
      </c>
      <c r="I9" s="3"/>
      <c r="J9" s="3"/>
      <c r="K9" s="14">
        <v>26159.30428739451</v>
      </c>
      <c r="L9" s="14"/>
      <c r="M9" s="14"/>
      <c r="N9" s="3">
        <v>-131664.23198537948</v>
      </c>
      <c r="O9" s="3"/>
      <c r="P9" s="3"/>
      <c r="Q9" s="3">
        <v>83933.27474346652</v>
      </c>
      <c r="R9" s="3"/>
      <c r="S9" s="3"/>
      <c r="T9" s="14">
        <v>358249.57700513746</v>
      </c>
      <c r="U9" s="14"/>
      <c r="V9" s="14"/>
      <c r="W9" s="34">
        <v>-138272.11781931686</v>
      </c>
      <c r="X9" s="34"/>
      <c r="Y9" s="42"/>
      <c r="Z9" s="14">
        <v>2676.1405982680153</v>
      </c>
      <c r="AA9" s="14"/>
      <c r="AB9" s="14"/>
      <c r="AC9" s="3">
        <v>92522.36268232402</v>
      </c>
      <c r="AD9" s="3"/>
      <c r="AE9" s="3"/>
      <c r="AF9" s="14">
        <v>-88147.31459273683</v>
      </c>
      <c r="AG9" s="14"/>
      <c r="AH9" s="14"/>
      <c r="AI9" s="3">
        <v>22891.791803674656</v>
      </c>
      <c r="AJ9" s="3"/>
      <c r="AK9" s="3"/>
      <c r="AL9" s="3">
        <v>-70061.83684842841</v>
      </c>
      <c r="AM9" s="3"/>
      <c r="AN9" s="3"/>
      <c r="AO9" s="3">
        <v>-67592.00683922239</v>
      </c>
      <c r="AP9" s="3"/>
      <c r="AQ9" s="3"/>
      <c r="AR9" s="14">
        <v>-120575.49885536014</v>
      </c>
      <c r="AS9" s="14"/>
      <c r="AT9" s="14"/>
      <c r="AU9" s="14">
        <v>-245140.61980668973</v>
      </c>
      <c r="AV9" s="14"/>
      <c r="AW9" s="14"/>
      <c r="AX9" s="3">
        <v>-16226.443463069474</v>
      </c>
      <c r="AY9" s="3"/>
      <c r="AZ9" s="3"/>
      <c r="BA9" s="25">
        <v>16642.833118590846</v>
      </c>
      <c r="BB9" s="25"/>
      <c r="BC9" s="25"/>
      <c r="BD9" s="3">
        <v>-144375.50661518602</v>
      </c>
      <c r="BE9" s="3"/>
      <c r="BF9" s="3"/>
      <c r="BG9" s="14">
        <v>120375.94452724495</v>
      </c>
      <c r="BH9" s="13"/>
      <c r="BI9" s="13"/>
      <c r="BJ9" s="3">
        <v>-81292.32290439957</v>
      </c>
      <c r="BK9" s="1"/>
      <c r="BL9" s="1"/>
      <c r="BM9" s="14"/>
      <c r="BN9" s="14"/>
      <c r="BO9" s="14"/>
    </row>
    <row r="10" spans="1:67" ht="12.75">
      <c r="A10" s="38" t="s">
        <v>29</v>
      </c>
      <c r="B10" s="27">
        <f>B9</f>
        <v>-64301.30401458067</v>
      </c>
      <c r="C10" s="6">
        <f>B10/2</f>
        <v>-32150.652007290337</v>
      </c>
      <c r="D10" s="6">
        <f>B10/2</f>
        <v>-32150.652007290337</v>
      </c>
      <c r="E10" s="1">
        <f>E9</f>
        <v>25117.25438886124</v>
      </c>
      <c r="F10" s="1"/>
      <c r="G10" s="1"/>
      <c r="H10" s="1">
        <f>H9</f>
        <v>-6216.187886974076</v>
      </c>
      <c r="I10" s="1"/>
      <c r="J10" s="1"/>
      <c r="K10" s="13">
        <f>K9</f>
        <v>26159.30428739451</v>
      </c>
      <c r="L10" s="13"/>
      <c r="M10" s="13"/>
      <c r="N10" s="1">
        <f>N9</f>
        <v>-131664.23198537948</v>
      </c>
      <c r="O10" s="1">
        <f>N10/2</f>
        <v>-65832.11599268974</v>
      </c>
      <c r="P10" s="1">
        <f>N10/2</f>
        <v>-65832.11599268974</v>
      </c>
      <c r="Q10" s="1">
        <f>Q9</f>
        <v>83933.27474346652</v>
      </c>
      <c r="R10" s="1"/>
      <c r="S10" s="1"/>
      <c r="T10" s="13">
        <f>T9</f>
        <v>358249.57700513746</v>
      </c>
      <c r="U10" s="13">
        <f>T10/2</f>
        <v>179124.78850256873</v>
      </c>
      <c r="V10" s="13">
        <f>T10/2</f>
        <v>179124.78850256873</v>
      </c>
      <c r="W10" s="21">
        <f>W9</f>
        <v>-138272.11781931686</v>
      </c>
      <c r="X10" s="21"/>
      <c r="Y10" s="41"/>
      <c r="Z10" s="13">
        <f>Z9</f>
        <v>2676.1405982680153</v>
      </c>
      <c r="AA10" s="13"/>
      <c r="AB10" s="13"/>
      <c r="AC10" s="1">
        <f>AC9</f>
        <v>92522.36268232402</v>
      </c>
      <c r="AD10" s="1"/>
      <c r="AE10" s="1"/>
      <c r="AF10" s="13">
        <f>AF9</f>
        <v>-88147.31459273683</v>
      </c>
      <c r="AG10" s="13">
        <f>AF10/2</f>
        <v>-44073.657296368416</v>
      </c>
      <c r="AH10" s="13">
        <f>AF10/2</f>
        <v>-44073.657296368416</v>
      </c>
      <c r="AI10" s="1">
        <f>AI9</f>
        <v>22891.791803674656</v>
      </c>
      <c r="AJ10" s="1"/>
      <c r="AK10" s="1"/>
      <c r="AL10" s="1">
        <f>AL9</f>
        <v>-70061.83684842841</v>
      </c>
      <c r="AM10" s="1"/>
      <c r="AN10" s="1"/>
      <c r="AO10" s="1">
        <f>AO9</f>
        <v>-67592.00683922239</v>
      </c>
      <c r="AP10" s="1"/>
      <c r="AQ10" s="1"/>
      <c r="AR10" s="13">
        <f>AR9</f>
        <v>-120575.49885536014</v>
      </c>
      <c r="AS10" s="13">
        <f>AR10/2</f>
        <v>-60287.74942768007</v>
      </c>
      <c r="AT10" s="13">
        <f>AR10/2</f>
        <v>-60287.74942768007</v>
      </c>
      <c r="AU10" s="13">
        <f>AU9</f>
        <v>-245140.61980668973</v>
      </c>
      <c r="AV10" s="13"/>
      <c r="AW10" s="13"/>
      <c r="AX10" s="1">
        <f>AX9</f>
        <v>-16226.443463069474</v>
      </c>
      <c r="AY10" s="1"/>
      <c r="AZ10" s="1"/>
      <c r="BA10" s="10">
        <f>BA9/2</f>
        <v>8321.416559295423</v>
      </c>
      <c r="BB10" s="10"/>
      <c r="BC10" s="10"/>
      <c r="BD10" s="1">
        <f>BD9</f>
        <v>-144375.50661518602</v>
      </c>
      <c r="BE10" s="1"/>
      <c r="BF10" s="1"/>
      <c r="BG10" s="13">
        <f>BG9</f>
        <v>120375.94452724495</v>
      </c>
      <c r="BH10" s="13">
        <f>BG10/2</f>
        <v>60187.972263622476</v>
      </c>
      <c r="BI10" s="13">
        <f>BG10/2</f>
        <v>60187.972263622476</v>
      </c>
      <c r="BJ10" s="1">
        <f>BJ9</f>
        <v>-81292.32290439957</v>
      </c>
      <c r="BK10" s="1">
        <f>BJ10/2</f>
        <v>-40646.16145219978</v>
      </c>
      <c r="BL10" s="1">
        <f>BJ10/2</f>
        <v>-40646.16145219978</v>
      </c>
      <c r="BM10" s="13">
        <v>-102538.95775140754</v>
      </c>
      <c r="BN10" s="13"/>
      <c r="BO10" s="13"/>
    </row>
    <row r="11" spans="1:67" ht="12.75">
      <c r="A11" s="11" t="s">
        <v>30</v>
      </c>
      <c r="B11" s="27" t="e">
        <f>C11+D11</f>
        <v>#REF!</v>
      </c>
      <c r="C11" s="6" t="e">
        <f>#REF!+#REF!+#REF!+#REF!+C12+#REF!+#REF!+C13+C14+#REF!+#REF!+#REF!+#REF!+#REF!+#REF!</f>
        <v>#REF!</v>
      </c>
      <c r="D11" s="6" t="e">
        <f>#REF!+#REF!+#REF!+#REF!+D12+#REF!+#REF!+D13+D14+#REF!+#REF!+#REF!+#REF!+#REF!+#REF!</f>
        <v>#REF!</v>
      </c>
      <c r="E11" s="1" t="e">
        <f>#REF!+#REF!+#REF!+#REF!+E12+#REF!+#REF!+E13+E14+#REF!+#REF!+#REF!+#REF!+#REF!</f>
        <v>#REF!</v>
      </c>
      <c r="F11" s="1" t="e">
        <f>#REF!+#REF!+#REF!+#REF!+F12+#REF!+#REF!+F13+F14+#REF!+#REF!+#REF!+#REF!+#REF!</f>
        <v>#REF!</v>
      </c>
      <c r="G11" s="1" t="e">
        <f>#REF!+#REF!+#REF!+#REF!+G12+#REF!+#REF!+G13+G14+#REF!+#REF!+#REF!+#REF!+#REF!</f>
        <v>#REF!</v>
      </c>
      <c r="H11" s="1" t="e">
        <f>#REF!+#REF!+#REF!+#REF!+H12+#REF!+#REF!+H13+H14+#REF!+#REF!+#REF!+#REF!+#REF!</f>
        <v>#REF!</v>
      </c>
      <c r="I11" s="1" t="e">
        <f>#REF!+#REF!+#REF!+#REF!+I12+#REF!+#REF!+I13+I14+#REF!+#REF!+#REF!+#REF!+#REF!</f>
        <v>#REF!</v>
      </c>
      <c r="J11" s="1" t="e">
        <f>#REF!+#REF!+#REF!+#REF!+J12+#REF!+#REF!+J13+J14+#REF!+#REF!+#REF!+#REF!+#REF!</f>
        <v>#REF!</v>
      </c>
      <c r="K11" s="13" t="e">
        <f>#REF!+#REF!+#REF!+#REF!+K12+#REF!+#REF!+K13+K14+#REF!+#REF!+#REF!+#REF!+#REF!</f>
        <v>#REF!</v>
      </c>
      <c r="L11" s="13" t="e">
        <f>#REF!+#REF!+#REF!+#REF!+L12+#REF!+#REF!+L13+L14+#REF!+#REF!+#REF!+#REF!+#REF!</f>
        <v>#REF!</v>
      </c>
      <c r="M11" s="13" t="e">
        <f>#REF!+#REF!+#REF!+#REF!+M12+#REF!+#REF!+M13+M14+#REF!+#REF!+#REF!+#REF!+#REF!</f>
        <v>#REF!</v>
      </c>
      <c r="N11" s="1" t="e">
        <f>#REF!+#REF!+#REF!+#REF!+N12+#REF!+#REF!+N13+N14+#REF!+#REF!+#REF!+#REF!+#REF!</f>
        <v>#REF!</v>
      </c>
      <c r="O11" s="1" t="e">
        <f>#REF!+#REF!+#REF!+#REF!+O12+#REF!+#REF!+O13+O14+#REF!+#REF!+#REF!+#REF!+#REF!</f>
        <v>#REF!</v>
      </c>
      <c r="P11" s="1" t="e">
        <f>#REF!+#REF!+#REF!+#REF!+P12+#REF!+#REF!+P13+P14+#REF!+#REF!+#REF!+#REF!+#REF!</f>
        <v>#REF!</v>
      </c>
      <c r="Q11" s="1" t="e">
        <f>#REF!+#REF!+#REF!+#REF!+Q12+#REF!+#REF!+Q13+Q14+#REF!+#REF!+#REF!+#REF!+#REF!</f>
        <v>#REF!</v>
      </c>
      <c r="R11" s="1" t="e">
        <f>#REF!+#REF!+#REF!+#REF!+R12+#REF!+#REF!+R13+R14+#REF!+#REF!+#REF!+#REF!+#REF!</f>
        <v>#REF!</v>
      </c>
      <c r="S11" s="1" t="e">
        <f>#REF!+#REF!+#REF!+#REF!+S12+#REF!+#REF!+S13+S14+#REF!+#REF!+#REF!+#REF!+#REF!</f>
        <v>#REF!</v>
      </c>
      <c r="T11" s="13" t="e">
        <f>#REF!+#REF!+#REF!+#REF!+T12+#REF!+#REF!+T13+T14+#REF!+#REF!+#REF!+#REF!+#REF!+#REF!</f>
        <v>#REF!</v>
      </c>
      <c r="U11" s="13" t="e">
        <f>#REF!+#REF!+#REF!+#REF!+U12+#REF!+#REF!+U13+U14+#REF!+#REF!+#REF!+#REF!+#REF!+#REF!</f>
        <v>#REF!</v>
      </c>
      <c r="V11" s="13" t="e">
        <f>#REF!+#REF!+#REF!+#REF!+V12+#REF!+#REF!+V13+V14+#REF!+#REF!+#REF!+#REF!+#REF!+#REF!</f>
        <v>#REF!</v>
      </c>
      <c r="W11" s="21" t="e">
        <f>#REF!+#REF!+#REF!+#REF!+W12+#REF!+#REF!+W13+W14+#REF!+#REF!+#REF!+#REF!+#REF!</f>
        <v>#REF!</v>
      </c>
      <c r="X11" s="21" t="e">
        <f>#REF!+#REF!+#REF!+#REF!+X12+#REF!+#REF!+X13+X14+#REF!+#REF!+#REF!+#REF!+#REF!+#REF!</f>
        <v>#REF!</v>
      </c>
      <c r="Y11" s="21" t="e">
        <f>#REF!+#REF!+#REF!+#REF!+Y12+#REF!+#REF!+Y13+Y14+#REF!+#REF!+#REF!+#REF!+#REF!+#REF!</f>
        <v>#REF!</v>
      </c>
      <c r="Z11" s="13" t="e">
        <f>#REF!+#REF!+#REF!+#REF!+Z12+#REF!+#REF!+Z13+Z14+#REF!+#REF!+#REF!+#REF!+#REF!</f>
        <v>#REF!</v>
      </c>
      <c r="AA11" s="13" t="e">
        <f>#REF!+#REF!+#REF!+#REF!+AA12+#REF!+#REF!+AA13+AA14+#REF!+#REF!+#REF!+#REF!+#REF!</f>
        <v>#REF!</v>
      </c>
      <c r="AB11" s="13" t="e">
        <f>#REF!+#REF!+#REF!+#REF!+AB12+#REF!+#REF!+AB13+AB14+#REF!+#REF!+#REF!+#REF!+#REF!</f>
        <v>#REF!</v>
      </c>
      <c r="AC11" s="1" t="e">
        <f>#REF!+#REF!+#REF!+#REF!+AC12+#REF!+#REF!+AC13+AC14+#REF!+#REF!+#REF!+#REF!+#REF!</f>
        <v>#REF!</v>
      </c>
      <c r="AD11" s="1" t="e">
        <f>#REF!+#REF!+#REF!+#REF!+AD12+#REF!+#REF!+AD13+AD14+#REF!+#REF!+#REF!+#REF!+#REF!</f>
        <v>#REF!</v>
      </c>
      <c r="AE11" s="1" t="e">
        <f>#REF!+#REF!+#REF!+#REF!+AE12+#REF!+#REF!+AE13+AE14+#REF!+#REF!+#REF!+#REF!+#REF!</f>
        <v>#REF!</v>
      </c>
      <c r="AF11" s="13" t="e">
        <f>#REF!+#REF!+#REF!+#REF!+AF12+#REF!+#REF!+AF13+AF14+#REF!+#REF!+#REF!+#REF!+#REF!</f>
        <v>#REF!</v>
      </c>
      <c r="AG11" s="13" t="e">
        <f>#REF!+#REF!+#REF!+#REF!+AG12+#REF!+#REF!+AG13+AG14+#REF!+#REF!+#REF!+#REF!+#REF!</f>
        <v>#REF!</v>
      </c>
      <c r="AH11" s="13" t="e">
        <f>#REF!+#REF!+#REF!+#REF!+AH12+#REF!+#REF!+AH13+AH14+#REF!+#REF!+#REF!+#REF!+#REF!</f>
        <v>#REF!</v>
      </c>
      <c r="AI11" s="1" t="e">
        <f>#REF!+#REF!+#REF!+#REF!+AI12+#REF!+#REF!+AI13+AI14+#REF!+#REF!+#REF!+#REF!+#REF!</f>
        <v>#REF!</v>
      </c>
      <c r="AJ11" s="1" t="e">
        <f>#REF!+#REF!+#REF!+#REF!+AJ12+#REF!+#REF!+AJ13+AJ14+#REF!+#REF!+#REF!+#REF!+#REF!</f>
        <v>#REF!</v>
      </c>
      <c r="AK11" s="1" t="e">
        <f>#REF!+#REF!+#REF!+#REF!+AK12+#REF!+#REF!+AK13+AK14+#REF!+#REF!+#REF!+#REF!+#REF!</f>
        <v>#REF!</v>
      </c>
      <c r="AL11" s="1" t="e">
        <f>#REF!+#REF!+#REF!+#REF!+AL12+#REF!+#REF!+AL13+AL14+#REF!+#REF!+#REF!+#REF!+#REF!</f>
        <v>#REF!</v>
      </c>
      <c r="AM11" s="1" t="e">
        <f>#REF!+#REF!+#REF!+#REF!+AM12+#REF!+#REF!+AM13+AM14+#REF!+#REF!+#REF!+#REF!+#REF!</f>
        <v>#REF!</v>
      </c>
      <c r="AN11" s="1" t="e">
        <f>#REF!+#REF!+#REF!+#REF!+AN12+#REF!+#REF!+AN13+AN14+#REF!+#REF!+#REF!+#REF!+#REF!</f>
        <v>#REF!</v>
      </c>
      <c r="AO11" s="1" t="e">
        <f>#REF!+#REF!+#REF!+#REF!+AO12+#REF!+#REF!+AO13+AO14+#REF!+#REF!+#REF!+#REF!+#REF!</f>
        <v>#REF!</v>
      </c>
      <c r="AP11" s="1" t="e">
        <f>#REF!+#REF!+#REF!+#REF!+AP12+#REF!+#REF!+AP13+AP14+#REF!+#REF!+#REF!+#REF!+#REF!</f>
        <v>#REF!</v>
      </c>
      <c r="AQ11" s="1" t="e">
        <f>#REF!+#REF!+#REF!+#REF!+AQ12+#REF!+#REF!+AQ13+AQ14+#REF!+#REF!+#REF!+#REF!+#REF!</f>
        <v>#REF!</v>
      </c>
      <c r="AR11" s="13" t="e">
        <f>#REF!+#REF!+#REF!+#REF!+AR12+#REF!+#REF!+AR13+AR14+#REF!+#REF!+#REF!+#REF!+#REF!+#REF!</f>
        <v>#REF!</v>
      </c>
      <c r="AS11" s="13" t="e">
        <f>#REF!+#REF!+#REF!+#REF!+AS12+#REF!+#REF!+AS13+AS14+#REF!+#REF!+#REF!+#REF!+#REF!+#REF!</f>
        <v>#REF!</v>
      </c>
      <c r="AT11" s="13" t="e">
        <f>#REF!+#REF!+#REF!+#REF!+AT12+#REF!+#REF!+AT13+AT14+#REF!+#REF!+#REF!+#REF!+#REF!+#REF!</f>
        <v>#REF!</v>
      </c>
      <c r="AU11" s="13" t="e">
        <f>#REF!+#REF!+#REF!+#REF!+AU12+#REF!+#REF!+AU13+AU14+#REF!+#REF!+#REF!+#REF!+#REF!</f>
        <v>#REF!</v>
      </c>
      <c r="AV11" s="13" t="e">
        <f>#REF!+#REF!+#REF!+#REF!+AV12+#REF!+#REF!+AV13+AV14+#REF!+#REF!+#REF!+#REF!+#REF!</f>
        <v>#REF!</v>
      </c>
      <c r="AW11" s="13" t="e">
        <f>#REF!+#REF!+#REF!+#REF!+AW12+#REF!+#REF!+AW13+AW14+#REF!+#REF!+#REF!+#REF!+#REF!</f>
        <v>#REF!</v>
      </c>
      <c r="AX11" s="1" t="e">
        <f>#REF!+#REF!+#REF!+#REF!+AX12+#REF!+#REF!+AX13+AX14+#REF!+#REF!+#REF!+#REF!+#REF!</f>
        <v>#REF!</v>
      </c>
      <c r="AY11" s="1" t="e">
        <f>#REF!+#REF!+#REF!+#REF!+AY12+#REF!+#REF!+AY13+AY14+#REF!+#REF!+#REF!+#REF!+#REF!</f>
        <v>#REF!</v>
      </c>
      <c r="AZ11" s="1" t="e">
        <f>#REF!+#REF!+#REF!+#REF!+AZ12+#REF!+#REF!+AZ13+AZ14+#REF!+#REF!+#REF!+#REF!+#REF!</f>
        <v>#REF!</v>
      </c>
      <c r="BA11" s="10" t="e">
        <f>#REF!+#REF!+#REF!+#REF!+BA12+#REF!+#REF!+BA13+BA14+#REF!+#REF!+#REF!+#REF!+#REF!</f>
        <v>#REF!</v>
      </c>
      <c r="BB11" s="10" t="e">
        <f>#REF!+#REF!+#REF!+#REF!+BB12+#REF!+#REF!+BB13+BB14+#REF!+#REF!+#REF!+#REF!+#REF!</f>
        <v>#REF!</v>
      </c>
      <c r="BC11" s="10" t="e">
        <f>#REF!+#REF!+#REF!+#REF!+BC12+#REF!+#REF!+BC13+BC14+#REF!+#REF!+#REF!+#REF!+#REF!</f>
        <v>#REF!</v>
      </c>
      <c r="BD11" s="1" t="e">
        <f>#REF!+#REF!+#REF!+#REF!+BD12+#REF!+#REF!+BD13+BD14+#REF!+#REF!+#REF!+#REF!+#REF!</f>
        <v>#REF!</v>
      </c>
      <c r="BE11" s="1" t="e">
        <f>#REF!+#REF!+#REF!+#REF!+BE12+#REF!+#REF!+BE13+BE14+#REF!+#REF!+#REF!+#REF!+#REF!</f>
        <v>#REF!</v>
      </c>
      <c r="BF11" s="1" t="e">
        <f>#REF!+#REF!+#REF!+#REF!+BF12+#REF!+#REF!+BF13+BF14+#REF!+#REF!+#REF!+#REF!+#REF!</f>
        <v>#REF!</v>
      </c>
      <c r="BG11" s="13" t="e">
        <f>#REF!+#REF!+#REF!+#REF!+BG12+#REF!+#REF!+BG13+BG14+#REF!+#REF!+#REF!+#REF!+#REF!+#REF!</f>
        <v>#REF!</v>
      </c>
      <c r="BH11" s="13" t="e">
        <f>#REF!+#REF!+#REF!+#REF!+BH12+#REF!+#REF!+BH13+BH14+#REF!+#REF!+#REF!+#REF!+#REF!+#REF!</f>
        <v>#REF!</v>
      </c>
      <c r="BI11" s="13" t="e">
        <f>#REF!+#REF!+#REF!+#REF!+BI12+#REF!+#REF!+BI13+BI14+#REF!+#REF!+#REF!+#REF!+#REF!+#REF!</f>
        <v>#REF!</v>
      </c>
      <c r="BJ11" s="1" t="e">
        <f>#REF!+#REF!+#REF!+#REF!+BJ12+#REF!+#REF!+BJ13+BJ14+#REF!+#REF!+#REF!+#REF!+#REF!+#REF!</f>
        <v>#REF!</v>
      </c>
      <c r="BK11" s="1" t="e">
        <f>#REF!+#REF!+#REF!+#REF!+BK12+#REF!+#REF!+BK13+BK14+#REF!+#REF!+#REF!+#REF!+#REF!+#REF!</f>
        <v>#REF!</v>
      </c>
      <c r="BL11" s="1" t="e">
        <f>#REF!+#REF!+#REF!+#REF!+BL12+#REF!+#REF!+BL13+BL14+#REF!+#REF!+#REF!+#REF!+#REF!+#REF!</f>
        <v>#REF!</v>
      </c>
      <c r="BM11" s="46">
        <v>10751.57627118644</v>
      </c>
      <c r="BN11" s="46">
        <v>5178.381355932203</v>
      </c>
      <c r="BO11" s="46">
        <v>5573.194915254237</v>
      </c>
    </row>
    <row r="12" spans="1:67" ht="12.75">
      <c r="A12" s="38" t="s">
        <v>31</v>
      </c>
      <c r="B12" s="27">
        <f>D12+C12</f>
        <v>11962.356610169492</v>
      </c>
      <c r="C12" s="6">
        <f>2196+0.02/1.18</f>
        <v>2196.0169491525426</v>
      </c>
      <c r="D12" s="6">
        <f>9766.06+0.33/1.18</f>
        <v>9766.33966101695</v>
      </c>
      <c r="E12" s="1">
        <f>F12+G12</f>
        <v>9820.040508474576</v>
      </c>
      <c r="F12" s="1">
        <f>2386.95/1.18</f>
        <v>2022.8389830508474</v>
      </c>
      <c r="G12" s="1">
        <f>7797.21-0.01/1.18</f>
        <v>7797.2015254237285</v>
      </c>
      <c r="H12" s="1">
        <f>I12+J12</f>
        <v>7782.615593220338</v>
      </c>
      <c r="I12" s="1">
        <v>5057.98</v>
      </c>
      <c r="J12" s="1">
        <f>3215.07/1.18</f>
        <v>2724.635593220339</v>
      </c>
      <c r="K12" s="13">
        <f>L12+M12</f>
        <v>16059.054406779662</v>
      </c>
      <c r="L12" s="13">
        <f>9567.28/1.18-212.4/1.18</f>
        <v>7927.864406779662</v>
      </c>
      <c r="M12" s="13">
        <v>8131.19</v>
      </c>
      <c r="N12" s="1">
        <f>O12+P12</f>
        <v>901.99</v>
      </c>
      <c r="O12" s="1">
        <v>450.99</v>
      </c>
      <c r="P12" s="1">
        <v>451</v>
      </c>
      <c r="Q12" s="1">
        <v>901.9906779661018</v>
      </c>
      <c r="R12" s="1"/>
      <c r="S12" s="1">
        <v>901.9</v>
      </c>
      <c r="T12" s="13">
        <f>U12+V12</f>
        <v>8440.56</v>
      </c>
      <c r="U12" s="13">
        <v>4220.28</v>
      </c>
      <c r="V12" s="13">
        <v>4220.28</v>
      </c>
      <c r="W12" s="21">
        <f>X12+Y12</f>
        <v>4089.125423728814</v>
      </c>
      <c r="X12" s="21">
        <f>6382.1-2705.71/1.18</f>
        <v>4089.125423728814</v>
      </c>
      <c r="Y12" s="41"/>
      <c r="Z12" s="13">
        <v>0</v>
      </c>
      <c r="AA12" s="13"/>
      <c r="AB12" s="13"/>
      <c r="AC12" s="1">
        <v>981.4237288135595</v>
      </c>
      <c r="AD12" s="1"/>
      <c r="AE12" s="1">
        <v>981.42</v>
      </c>
      <c r="AF12" s="13">
        <f>AG12+AH12</f>
        <v>9670.074576271187</v>
      </c>
      <c r="AG12" s="13">
        <v>4433.3</v>
      </c>
      <c r="AH12" s="13">
        <f>4433.3+948.1/1.18</f>
        <v>5236.774576271187</v>
      </c>
      <c r="AI12" s="1">
        <v>5032.928813559322</v>
      </c>
      <c r="AJ12" s="1">
        <v>5032.93</v>
      </c>
      <c r="AK12" s="1"/>
      <c r="AL12" s="1">
        <f>1000-183.55/1.18</f>
        <v>844.4491525423729</v>
      </c>
      <c r="AM12" s="1"/>
      <c r="AN12" s="1">
        <v>844.45</v>
      </c>
      <c r="AO12" s="1">
        <v>11111.752542372884</v>
      </c>
      <c r="AP12" s="1"/>
      <c r="AQ12" s="1">
        <v>11111.75</v>
      </c>
      <c r="AR12" s="13">
        <f>AS12+AT12</f>
        <v>767.52</v>
      </c>
      <c r="AS12" s="13">
        <v>383.76</v>
      </c>
      <c r="AT12" s="13">
        <v>383.76</v>
      </c>
      <c r="AU12" s="13">
        <f>AV12+AW12</f>
        <v>3943.7700000000004</v>
      </c>
      <c r="AV12" s="13">
        <v>1971.88</v>
      </c>
      <c r="AW12" s="13">
        <f>1971.89</f>
        <v>1971.89</v>
      </c>
      <c r="AX12" s="1">
        <v>17660.462711864406</v>
      </c>
      <c r="AY12" s="1"/>
      <c r="AZ12" s="1">
        <v>17660.46</v>
      </c>
      <c r="BA12" s="10">
        <v>8768.305084745763</v>
      </c>
      <c r="BB12" s="10"/>
      <c r="BC12" s="10">
        <v>8768.31</v>
      </c>
      <c r="BD12" s="1">
        <f>BE12+BF12</f>
        <v>2445.78</v>
      </c>
      <c r="BE12" s="1">
        <v>2445.78</v>
      </c>
      <c r="BF12" s="1"/>
      <c r="BG12" s="13">
        <f>BH12+BI12</f>
        <v>4517.84</v>
      </c>
      <c r="BH12" s="13">
        <v>2258.92</v>
      </c>
      <c r="BI12" s="13">
        <v>2258.92</v>
      </c>
      <c r="BJ12" s="1">
        <f>BK12+BL12</f>
        <v>3570.2299999999996</v>
      </c>
      <c r="BK12" s="1">
        <v>1785.11</v>
      </c>
      <c r="BL12" s="1">
        <v>1785.12</v>
      </c>
      <c r="BM12" s="46">
        <v>5128.771186440677</v>
      </c>
      <c r="BN12" s="46">
        <v>2600</v>
      </c>
      <c r="BO12" s="46">
        <v>2528.771186440678</v>
      </c>
    </row>
    <row r="13" spans="1:67" ht="12.75">
      <c r="A13" s="38" t="s">
        <v>32</v>
      </c>
      <c r="B13" s="27" t="e">
        <f>#REF!+#REF!</f>
        <v>#REF!</v>
      </c>
      <c r="C13" s="27" t="e">
        <f>#REF!+#REF!</f>
        <v>#REF!</v>
      </c>
      <c r="D13" s="27" t="e">
        <f>#REF!+#REF!</f>
        <v>#REF!</v>
      </c>
      <c r="E13" s="1" t="e">
        <f>#REF!+#REF!+#REF!+#REF!</f>
        <v>#REF!</v>
      </c>
      <c r="F13" s="1" t="e">
        <f>#REF!+#REF!+#REF!+#REF!</f>
        <v>#REF!</v>
      </c>
      <c r="G13" s="1" t="e">
        <f>#REF!+#REF!+#REF!+#REF!</f>
        <v>#REF!</v>
      </c>
      <c r="H13" s="1" t="e">
        <f>#REF!+#REF!+#REF!+#REF!</f>
        <v>#REF!</v>
      </c>
      <c r="I13" s="1" t="e">
        <f>#REF!+#REF!+#REF!+#REF!</f>
        <v>#REF!</v>
      </c>
      <c r="J13" s="1" t="e">
        <f>#REF!+#REF!+#REF!+#REF!</f>
        <v>#REF!</v>
      </c>
      <c r="K13" s="13" t="e">
        <f>#REF!+#REF!+#REF!+#REF!</f>
        <v>#REF!</v>
      </c>
      <c r="L13" s="13" t="e">
        <f>#REF!+#REF!+#REF!+#REF!</f>
        <v>#REF!</v>
      </c>
      <c r="M13" s="13"/>
      <c r="N13" s="1" t="e">
        <f>#REF!+#REF!+#REF!+#REF!</f>
        <v>#REF!</v>
      </c>
      <c r="O13" s="1" t="e">
        <f>#REF!+#REF!+#REF!+#REF!</f>
        <v>#REF!</v>
      </c>
      <c r="P13" s="1" t="e">
        <f>#REF!+#REF!+#REF!+#REF!</f>
        <v>#REF!</v>
      </c>
      <c r="Q13" s="1" t="e">
        <f>#REF!+#REF!+#REF!+#REF!</f>
        <v>#REF!</v>
      </c>
      <c r="R13" s="1" t="e">
        <f>#REF!+#REF!+#REF!+#REF!</f>
        <v>#REF!</v>
      </c>
      <c r="S13" s="1" t="e">
        <f>#REF!+#REF!+#REF!+#REF!</f>
        <v>#REF!</v>
      </c>
      <c r="T13" s="13" t="e">
        <f>#REF!+#REF!</f>
        <v>#REF!</v>
      </c>
      <c r="U13" s="13" t="e">
        <f>#REF!+#REF!</f>
        <v>#REF!</v>
      </c>
      <c r="V13" s="13" t="e">
        <f>#REF!+#REF!</f>
        <v>#REF!</v>
      </c>
      <c r="W13" s="21" t="e">
        <f>#REF!+#REF!+#REF!+#REF!</f>
        <v>#REF!</v>
      </c>
      <c r="X13" s="21" t="e">
        <f>#REF!+#REF!</f>
        <v>#REF!</v>
      </c>
      <c r="Y13" s="41" t="e">
        <f>#REF!+#REF!</f>
        <v>#REF!</v>
      </c>
      <c r="Z13" s="13" t="e">
        <f>#REF!+#REF!+#REF!+#REF!</f>
        <v>#REF!</v>
      </c>
      <c r="AA13" s="13" t="e">
        <f>#REF!+#REF!+#REF!+#REF!</f>
        <v>#REF!</v>
      </c>
      <c r="AB13" s="13" t="e">
        <f>#REF!+#REF!+#REF!+#REF!</f>
        <v>#REF!</v>
      </c>
      <c r="AC13" s="1" t="e">
        <f>#REF!+#REF!+#REF!+#REF!</f>
        <v>#REF!</v>
      </c>
      <c r="AD13" s="1" t="e">
        <f>#REF!+#REF!+#REF!+#REF!</f>
        <v>#REF!</v>
      </c>
      <c r="AE13" s="1" t="e">
        <f>#REF!+#REF!+#REF!+#REF!</f>
        <v>#REF!</v>
      </c>
      <c r="AF13" s="13" t="e">
        <f>#REF!+#REF!+#REF!+#REF!</f>
        <v>#REF!</v>
      </c>
      <c r="AG13" s="13" t="e">
        <f>#REF!+#REF!+#REF!+#REF!</f>
        <v>#REF!</v>
      </c>
      <c r="AH13" s="13" t="e">
        <f>#REF!+#REF!+#REF!+#REF!</f>
        <v>#REF!</v>
      </c>
      <c r="AI13" s="1" t="e">
        <f>#REF!+#REF!+#REF!+#REF!</f>
        <v>#REF!</v>
      </c>
      <c r="AJ13" s="1" t="e">
        <f>#REF!+#REF!+#REF!+#REF!</f>
        <v>#REF!</v>
      </c>
      <c r="AK13" s="1" t="e">
        <f>#REF!+#REF!+#REF!+#REF!</f>
        <v>#REF!</v>
      </c>
      <c r="AL13" s="1" t="e">
        <f>#REF!+#REF!+#REF!+#REF!</f>
        <v>#REF!</v>
      </c>
      <c r="AM13" s="1" t="e">
        <f>#REF!+#REF!+#REF!+#REF!</f>
        <v>#REF!</v>
      </c>
      <c r="AN13" s="1" t="e">
        <f>#REF!+#REF!+#REF!+#REF!</f>
        <v>#REF!</v>
      </c>
      <c r="AO13" s="1" t="e">
        <f>#REF!+#REF!+#REF!+#REF!</f>
        <v>#REF!</v>
      </c>
      <c r="AP13" s="1" t="e">
        <f>#REF!+#REF!+#REF!+#REF!</f>
        <v>#REF!</v>
      </c>
      <c r="AQ13" s="1" t="e">
        <f>#REF!+#REF!+#REF!+#REF!</f>
        <v>#REF!</v>
      </c>
      <c r="AR13" s="13">
        <f>AS13+AT13</f>
        <v>15303.16</v>
      </c>
      <c r="AS13" s="13">
        <v>7651.58</v>
      </c>
      <c r="AT13" s="13">
        <v>7651.58</v>
      </c>
      <c r="AU13" s="13" t="e">
        <f>#REF!+#REF!+#REF!+#REF!</f>
        <v>#REF!</v>
      </c>
      <c r="AV13" s="13" t="e">
        <f>#REF!+#REF!+#REF!+#REF!</f>
        <v>#REF!</v>
      </c>
      <c r="AW13" s="13" t="e">
        <f>#REF!+#REF!+#REF!+#REF!</f>
        <v>#REF!</v>
      </c>
      <c r="AX13" s="1" t="e">
        <f>#REF!+#REF!+#REF!+#REF!</f>
        <v>#REF!</v>
      </c>
      <c r="AY13" s="1" t="e">
        <f>#REF!+#REF!+#REF!+#REF!</f>
        <v>#REF!</v>
      </c>
      <c r="AZ13" s="1" t="e">
        <f>#REF!+#REF!+#REF!+#REF!</f>
        <v>#REF!</v>
      </c>
      <c r="BA13" s="10" t="e">
        <f>#REF!+#REF!+#REF!+#REF!</f>
        <v>#REF!</v>
      </c>
      <c r="BB13" s="10" t="e">
        <f>#REF!+#REF!+#REF!+#REF!</f>
        <v>#REF!</v>
      </c>
      <c r="BC13" s="10" t="e">
        <f>#REF!+#REF!+#REF!+#REF!</f>
        <v>#REF!</v>
      </c>
      <c r="BD13" s="1" t="e">
        <f>#REF!+#REF!+#REF!+#REF!</f>
        <v>#REF!</v>
      </c>
      <c r="BE13" s="1" t="e">
        <f>#REF!+#REF!+#REF!+#REF!</f>
        <v>#REF!</v>
      </c>
      <c r="BF13" s="1" t="e">
        <f>#REF!+#REF!+#REF!+#REF!</f>
        <v>#REF!</v>
      </c>
      <c r="BG13" s="13" t="e">
        <f>#REF!+#REF!</f>
        <v>#REF!</v>
      </c>
      <c r="BH13" s="13" t="e">
        <f>#REF!+#REF!</f>
        <v>#REF!</v>
      </c>
      <c r="BI13" s="13" t="e">
        <f>#REF!+#REF!</f>
        <v>#REF!</v>
      </c>
      <c r="BJ13" s="1" t="e">
        <f>#REF!+#REF!</f>
        <v>#REF!</v>
      </c>
      <c r="BK13" s="1" t="e">
        <f>#REF!+#REF!</f>
        <v>#REF!</v>
      </c>
      <c r="BL13" s="1" t="e">
        <f>#REF!+#REF!</f>
        <v>#REF!</v>
      </c>
      <c r="BM13" s="46">
        <v>4462.8050847457625</v>
      </c>
      <c r="BN13" s="46">
        <v>1998.3813559322034</v>
      </c>
      <c r="BO13" s="46">
        <v>2464.423728813559</v>
      </c>
    </row>
    <row r="14" spans="1:67" ht="12.75">
      <c r="A14" s="38" t="s">
        <v>33</v>
      </c>
      <c r="B14" s="27" t="e">
        <f>#REF!+#REF!</f>
        <v>#REF!</v>
      </c>
      <c r="C14" s="6" t="e">
        <f>#REF!+#REF!</f>
        <v>#REF!</v>
      </c>
      <c r="D14" s="6" t="e">
        <f>#REF!+#REF!</f>
        <v>#REF!</v>
      </c>
      <c r="E14" s="1" t="e">
        <f>#REF!+#REF!</f>
        <v>#REF!</v>
      </c>
      <c r="F14" s="1" t="e">
        <f>#REF!+#REF!</f>
        <v>#REF!</v>
      </c>
      <c r="G14" s="1" t="e">
        <f>#REF!+#REF!</f>
        <v>#REF!</v>
      </c>
      <c r="H14" s="1" t="e">
        <f>#REF!+#REF!</f>
        <v>#REF!</v>
      </c>
      <c r="I14" s="1"/>
      <c r="J14" s="1"/>
      <c r="K14" s="13" t="e">
        <f>#REF!+#REF!</f>
        <v>#REF!</v>
      </c>
      <c r="L14" s="13"/>
      <c r="M14" s="13"/>
      <c r="N14" s="1" t="e">
        <f>#REF!+#REF!</f>
        <v>#REF!</v>
      </c>
      <c r="O14" s="1"/>
      <c r="P14" s="1"/>
      <c r="Q14" s="1" t="e">
        <f>#REF!+#REF!</f>
        <v>#REF!</v>
      </c>
      <c r="R14" s="1" t="e">
        <f>#REF!+#REF!</f>
        <v>#REF!</v>
      </c>
      <c r="S14" s="1" t="e">
        <f>#REF!+#REF!</f>
        <v>#REF!</v>
      </c>
      <c r="T14" s="13" t="e">
        <f>#REF!+#REF!</f>
        <v>#REF!</v>
      </c>
      <c r="U14" s="13" t="e">
        <f>#REF!+#REF!</f>
        <v>#REF!</v>
      </c>
      <c r="V14" s="13" t="e">
        <f>#REF!+#REF!</f>
        <v>#REF!</v>
      </c>
      <c r="W14" s="21" t="e">
        <f>#REF!+#REF!</f>
        <v>#REF!</v>
      </c>
      <c r="X14" s="21"/>
      <c r="Y14" s="41"/>
      <c r="Z14" s="13" t="e">
        <f>#REF!+#REF!</f>
        <v>#REF!</v>
      </c>
      <c r="AA14" s="13" t="e">
        <f>#REF!+#REF!</f>
        <v>#REF!</v>
      </c>
      <c r="AB14" s="13" t="e">
        <f>#REF!+#REF!</f>
        <v>#REF!</v>
      </c>
      <c r="AC14" s="1" t="e">
        <f>#REF!+#REF!</f>
        <v>#REF!</v>
      </c>
      <c r="AD14" s="1" t="e">
        <f>#REF!+#REF!</f>
        <v>#REF!</v>
      </c>
      <c r="AE14" s="1" t="e">
        <f>#REF!+#REF!</f>
        <v>#REF!</v>
      </c>
      <c r="AF14" s="13" t="e">
        <f>#REF!+#REF!</f>
        <v>#REF!</v>
      </c>
      <c r="AG14" s="13"/>
      <c r="AH14" s="13"/>
      <c r="AI14" s="1" t="e">
        <f>#REF!+#REF!</f>
        <v>#REF!</v>
      </c>
      <c r="AJ14" s="1"/>
      <c r="AK14" s="1"/>
      <c r="AL14" s="1" t="e">
        <f>#REF!+#REF!</f>
        <v>#REF!</v>
      </c>
      <c r="AM14" s="1"/>
      <c r="AN14" s="1"/>
      <c r="AO14" s="1" t="e">
        <f>#REF!+#REF!</f>
        <v>#REF!</v>
      </c>
      <c r="AP14" s="1" t="e">
        <f>#REF!+#REF!</f>
        <v>#REF!</v>
      </c>
      <c r="AQ14" s="1" t="e">
        <f>#REF!+#REF!</f>
        <v>#REF!</v>
      </c>
      <c r="AR14" s="13" t="e">
        <f>#REF!+#REF!</f>
        <v>#REF!</v>
      </c>
      <c r="AS14" s="13" t="e">
        <f>#REF!+#REF!</f>
        <v>#REF!</v>
      </c>
      <c r="AT14" s="13" t="e">
        <f>#REF!+#REF!</f>
        <v>#REF!</v>
      </c>
      <c r="AU14" s="13" t="e">
        <f>#REF!+#REF!</f>
        <v>#REF!</v>
      </c>
      <c r="AV14" s="13" t="e">
        <f>#REF!+#REF!</f>
        <v>#REF!</v>
      </c>
      <c r="AW14" s="13" t="e">
        <f>#REF!+#REF!</f>
        <v>#REF!</v>
      </c>
      <c r="AX14" s="1" t="e">
        <f>#REF!+#REF!</f>
        <v>#REF!</v>
      </c>
      <c r="AY14" s="1"/>
      <c r="AZ14" s="1"/>
      <c r="BA14" s="10" t="e">
        <f>#REF!+#REF!</f>
        <v>#REF!</v>
      </c>
      <c r="BB14" s="10"/>
      <c r="BC14" s="10"/>
      <c r="BD14" s="1" t="e">
        <f>#REF!+#REF!</f>
        <v>#REF!</v>
      </c>
      <c r="BE14" s="1"/>
      <c r="BF14" s="1"/>
      <c r="BG14" s="13" t="e">
        <f>#REF!+#REF!</f>
        <v>#REF!</v>
      </c>
      <c r="BH14" s="13" t="e">
        <f>#REF!+#REF!</f>
        <v>#REF!</v>
      </c>
      <c r="BI14" s="13" t="e">
        <f>#REF!+#REF!</f>
        <v>#REF!</v>
      </c>
      <c r="BJ14" s="1" t="e">
        <f>#REF!+#REF!</f>
        <v>#REF!</v>
      </c>
      <c r="BK14" s="1"/>
      <c r="BL14" s="1"/>
      <c r="BM14" s="46">
        <v>1160</v>
      </c>
      <c r="BN14" s="46">
        <v>580</v>
      </c>
      <c r="BO14" s="46">
        <v>580</v>
      </c>
    </row>
    <row r="15" spans="1:67" ht="24.75" customHeight="1">
      <c r="A15" s="19" t="s">
        <v>34</v>
      </c>
      <c r="B15" s="27" t="e">
        <f>#REF!+#REF!</f>
        <v>#REF!</v>
      </c>
      <c r="C15" s="6" t="e">
        <f>#REF!+#REF!</f>
        <v>#REF!</v>
      </c>
      <c r="D15" s="6" t="e">
        <f>#REF!+#REF!</f>
        <v>#REF!</v>
      </c>
      <c r="E15" s="1" t="e">
        <f>#REF!+#REF!</f>
        <v>#REF!</v>
      </c>
      <c r="F15" s="1" t="e">
        <f>#REF!+#REF!</f>
        <v>#REF!</v>
      </c>
      <c r="G15" s="1" t="e">
        <f>#REF!+#REF!</f>
        <v>#REF!</v>
      </c>
      <c r="H15" s="1" t="e">
        <f>#REF!+#REF!</f>
        <v>#REF!</v>
      </c>
      <c r="I15" s="1" t="e">
        <f>#REF!+#REF!</f>
        <v>#REF!</v>
      </c>
      <c r="J15" s="1" t="e">
        <f>#REF!+#REF!</f>
        <v>#REF!</v>
      </c>
      <c r="K15" s="13" t="e">
        <f>#REF!+#REF!</f>
        <v>#REF!</v>
      </c>
      <c r="L15" s="13" t="e">
        <f>#REF!+#REF!</f>
        <v>#REF!</v>
      </c>
      <c r="M15" s="13" t="e">
        <f>#REF!+#REF!</f>
        <v>#REF!</v>
      </c>
      <c r="N15" s="1" t="e">
        <f>#REF!+#REF!</f>
        <v>#REF!</v>
      </c>
      <c r="O15" s="1" t="e">
        <f>#REF!+#REF!</f>
        <v>#REF!</v>
      </c>
      <c r="P15" s="1" t="e">
        <f>#REF!+#REF!</f>
        <v>#REF!</v>
      </c>
      <c r="Q15" s="1" t="e">
        <f>#REF!+#REF!</f>
        <v>#REF!</v>
      </c>
      <c r="R15" s="1" t="e">
        <f>#REF!+#REF!</f>
        <v>#REF!</v>
      </c>
      <c r="S15" s="1" t="e">
        <f>#REF!+#REF!</f>
        <v>#REF!</v>
      </c>
      <c r="T15" s="13" t="e">
        <f>#REF!+#REF!</f>
        <v>#REF!</v>
      </c>
      <c r="U15" s="13" t="e">
        <f>#REF!+#REF!</f>
        <v>#REF!</v>
      </c>
      <c r="V15" s="13" t="e">
        <f>#REF!+#REF!</f>
        <v>#REF!</v>
      </c>
      <c r="W15" s="21" t="e">
        <f>#REF!+#REF!</f>
        <v>#REF!</v>
      </c>
      <c r="X15" s="21" t="e">
        <f>#REF!+#REF!</f>
        <v>#REF!</v>
      </c>
      <c r="Y15" s="41" t="e">
        <f>#REF!+#REF!</f>
        <v>#REF!</v>
      </c>
      <c r="Z15" s="13" t="e">
        <f>#REF!+#REF!</f>
        <v>#REF!</v>
      </c>
      <c r="AA15" s="13" t="e">
        <f>#REF!+#REF!</f>
        <v>#REF!</v>
      </c>
      <c r="AB15" s="13" t="e">
        <f>#REF!+#REF!</f>
        <v>#REF!</v>
      </c>
      <c r="AC15" s="1" t="e">
        <f>#REF!+#REF!</f>
        <v>#REF!</v>
      </c>
      <c r="AD15" s="1" t="e">
        <f>#REF!+#REF!</f>
        <v>#REF!</v>
      </c>
      <c r="AE15" s="1" t="e">
        <f>#REF!+#REF!</f>
        <v>#REF!</v>
      </c>
      <c r="AF15" s="13" t="e">
        <f>#REF!+#REF!</f>
        <v>#REF!</v>
      </c>
      <c r="AG15" s="13" t="e">
        <f>#REF!+#REF!</f>
        <v>#REF!</v>
      </c>
      <c r="AH15" s="13" t="e">
        <f>#REF!+#REF!</f>
        <v>#REF!</v>
      </c>
      <c r="AI15" s="1" t="e">
        <f>#REF!+#REF!</f>
        <v>#REF!</v>
      </c>
      <c r="AJ15" s="1" t="e">
        <f>#REF!+#REF!</f>
        <v>#REF!</v>
      </c>
      <c r="AK15" s="1" t="e">
        <f>#REF!+#REF!</f>
        <v>#REF!</v>
      </c>
      <c r="AL15" s="1" t="e">
        <f>#REF!+#REF!</f>
        <v>#REF!</v>
      </c>
      <c r="AM15" s="1" t="e">
        <f>#REF!+#REF!</f>
        <v>#REF!</v>
      </c>
      <c r="AN15" s="1" t="e">
        <f>#REF!+#REF!</f>
        <v>#REF!</v>
      </c>
      <c r="AO15" s="1" t="e">
        <f>#REF!+#REF!</f>
        <v>#REF!</v>
      </c>
      <c r="AP15" s="1" t="e">
        <f>#REF!+#REF!</f>
        <v>#REF!</v>
      </c>
      <c r="AQ15" s="1" t="e">
        <f>#REF!+#REF!</f>
        <v>#REF!</v>
      </c>
      <c r="AR15" s="13" t="e">
        <f>#REF!+#REF!</f>
        <v>#REF!</v>
      </c>
      <c r="AS15" s="13" t="e">
        <f>#REF!+#REF!</f>
        <v>#REF!</v>
      </c>
      <c r="AT15" s="13" t="e">
        <f>#REF!+#REF!</f>
        <v>#REF!</v>
      </c>
      <c r="AU15" s="13" t="e">
        <f>#REF!+#REF!</f>
        <v>#REF!</v>
      </c>
      <c r="AV15" s="13" t="e">
        <f>#REF!+#REF!</f>
        <v>#REF!</v>
      </c>
      <c r="AW15" s="13" t="e">
        <f>#REF!+#REF!</f>
        <v>#REF!</v>
      </c>
      <c r="AX15" s="1" t="e">
        <f>#REF!+#REF!</f>
        <v>#REF!</v>
      </c>
      <c r="AY15" s="1" t="e">
        <f>#REF!+#REF!</f>
        <v>#REF!</v>
      </c>
      <c r="AZ15" s="1" t="e">
        <f>#REF!+#REF!</f>
        <v>#REF!</v>
      </c>
      <c r="BA15" s="10" t="e">
        <f>#REF!+#REF!</f>
        <v>#REF!</v>
      </c>
      <c r="BB15" s="10" t="e">
        <f>#REF!+#REF!</f>
        <v>#REF!</v>
      </c>
      <c r="BC15" s="10" t="e">
        <f>#REF!+#REF!</f>
        <v>#REF!</v>
      </c>
      <c r="BD15" s="1" t="e">
        <f>#REF!+#REF!</f>
        <v>#REF!</v>
      </c>
      <c r="BE15" s="1" t="e">
        <f>#REF!+#REF!</f>
        <v>#REF!</v>
      </c>
      <c r="BF15" s="1" t="e">
        <f>#REF!+#REF!</f>
        <v>#REF!</v>
      </c>
      <c r="BG15" s="13" t="e">
        <f>#REF!+#REF!</f>
        <v>#REF!</v>
      </c>
      <c r="BH15" s="13" t="e">
        <f>#REF!+#REF!</f>
        <v>#REF!</v>
      </c>
      <c r="BI15" s="13" t="e">
        <f>#REF!+#REF!</f>
        <v>#REF!</v>
      </c>
      <c r="BJ15" s="1" t="e">
        <f>#REF!+#REF!</f>
        <v>#REF!</v>
      </c>
      <c r="BK15" s="1" t="e">
        <f>#REF!+#REF!</f>
        <v>#REF!</v>
      </c>
      <c r="BL15" s="1" t="e">
        <f>#REF!+#REF!</f>
        <v>#REF!</v>
      </c>
      <c r="BM15" s="46">
        <v>5526.186970608222</v>
      </c>
      <c r="BN15" s="46">
        <v>2631.1059538267764</v>
      </c>
      <c r="BO15" s="46">
        <v>2895.081016781446</v>
      </c>
    </row>
    <row r="16" spans="1:67" s="1" customFormat="1" ht="25.5">
      <c r="A16" s="20" t="s">
        <v>35</v>
      </c>
      <c r="B16" s="27" t="e">
        <f>B17+B20</f>
        <v>#REF!</v>
      </c>
      <c r="C16" s="6" t="e">
        <f>C17+C20</f>
        <v>#REF!</v>
      </c>
      <c r="D16" s="6" t="e">
        <f>D17+D20</f>
        <v>#REF!</v>
      </c>
      <c r="E16" s="1" t="e">
        <f>E17+E20</f>
        <v>#REF!</v>
      </c>
      <c r="F16" s="1" t="e">
        <f>F17+F20</f>
        <v>#REF!</v>
      </c>
      <c r="G16" s="1" t="e">
        <f>G17+G20</f>
        <v>#REF!</v>
      </c>
      <c r="H16" s="1" t="e">
        <f>H17+H20</f>
        <v>#REF!</v>
      </c>
      <c r="I16" s="1" t="e">
        <f>I17+I20</f>
        <v>#REF!</v>
      </c>
      <c r="J16" s="1" t="e">
        <f>J17+J20</f>
        <v>#REF!</v>
      </c>
      <c r="K16" s="13" t="e">
        <f>K17+K20</f>
        <v>#REF!</v>
      </c>
      <c r="L16" s="13" t="e">
        <f>L17+L20</f>
        <v>#REF!</v>
      </c>
      <c r="M16" s="13" t="e">
        <f>M17+M20</f>
        <v>#REF!</v>
      </c>
      <c r="N16" s="1" t="e">
        <f>N17+N20</f>
        <v>#REF!</v>
      </c>
      <c r="O16" s="1" t="e">
        <f>O17+O20</f>
        <v>#REF!</v>
      </c>
      <c r="P16" s="1" t="e">
        <f>P17+P20</f>
        <v>#REF!</v>
      </c>
      <c r="Q16" s="1" t="e">
        <f>Q17+Q20</f>
        <v>#REF!</v>
      </c>
      <c r="R16" s="1" t="e">
        <f>R17+R20</f>
        <v>#REF!</v>
      </c>
      <c r="S16" s="1" t="e">
        <f>S17+S20</f>
        <v>#REF!</v>
      </c>
      <c r="T16" s="13" t="e">
        <f>T17+T20</f>
        <v>#REF!</v>
      </c>
      <c r="U16" s="13" t="e">
        <f>U17+U20</f>
        <v>#REF!</v>
      </c>
      <c r="V16" s="13" t="e">
        <f>V17+V20</f>
        <v>#REF!</v>
      </c>
      <c r="W16" s="21" t="e">
        <f>W17+W20</f>
        <v>#REF!</v>
      </c>
      <c r="X16" s="21" t="e">
        <f>X17+X20</f>
        <v>#REF!</v>
      </c>
      <c r="Y16" s="41" t="e">
        <f>Y17+Y20</f>
        <v>#REF!</v>
      </c>
      <c r="Z16" s="13" t="e">
        <f>Z17+Z20</f>
        <v>#REF!</v>
      </c>
      <c r="AA16" s="13" t="e">
        <f>AA17+AA20</f>
        <v>#REF!</v>
      </c>
      <c r="AB16" s="13" t="e">
        <f>AB17+AB20</f>
        <v>#REF!</v>
      </c>
      <c r="AC16" s="1" t="e">
        <f>AC17+AC20</f>
        <v>#REF!</v>
      </c>
      <c r="AD16" s="1" t="e">
        <f>AD17+AD20</f>
        <v>#REF!</v>
      </c>
      <c r="AE16" s="1" t="e">
        <f>AE17+AE20</f>
        <v>#REF!</v>
      </c>
      <c r="AF16" s="13" t="e">
        <f>AF17+AF20</f>
        <v>#REF!</v>
      </c>
      <c r="AG16" s="13" t="e">
        <f>AG17+AG20</f>
        <v>#REF!</v>
      </c>
      <c r="AH16" s="13" t="e">
        <f>AH17+AH20</f>
        <v>#REF!</v>
      </c>
      <c r="AI16" s="1" t="e">
        <f>AI17+AI20</f>
        <v>#REF!</v>
      </c>
      <c r="AJ16" s="1" t="e">
        <f>AJ17+AJ20</f>
        <v>#REF!</v>
      </c>
      <c r="AK16" s="1" t="e">
        <f>AK17+AK20</f>
        <v>#REF!</v>
      </c>
      <c r="AL16" s="1" t="e">
        <f>AL17+AL20</f>
        <v>#REF!</v>
      </c>
      <c r="AM16" s="1" t="e">
        <f>AM17+AM20</f>
        <v>#REF!</v>
      </c>
      <c r="AN16" s="1" t="e">
        <f>AN17+AN20</f>
        <v>#REF!</v>
      </c>
      <c r="AO16" s="1" t="e">
        <f>AO17+AO20</f>
        <v>#REF!</v>
      </c>
      <c r="AP16" s="1" t="e">
        <f>AP17+AP20</f>
        <v>#REF!</v>
      </c>
      <c r="AQ16" s="1" t="e">
        <f>AQ17+AQ20</f>
        <v>#REF!</v>
      </c>
      <c r="AR16" s="13" t="e">
        <f>AR17+AR20</f>
        <v>#REF!</v>
      </c>
      <c r="AS16" s="13" t="e">
        <f>AS17+AS20</f>
        <v>#REF!</v>
      </c>
      <c r="AT16" s="13" t="e">
        <f>AT17+AT20</f>
        <v>#REF!</v>
      </c>
      <c r="AU16" s="13" t="e">
        <f>AU17+AU20</f>
        <v>#REF!</v>
      </c>
      <c r="AV16" s="13" t="e">
        <f>AV17+AV20</f>
        <v>#REF!</v>
      </c>
      <c r="AW16" s="13" t="e">
        <f>AW17+AW20</f>
        <v>#REF!</v>
      </c>
      <c r="AX16" s="1" t="e">
        <f>AX17+AX20</f>
        <v>#REF!</v>
      </c>
      <c r="AY16" s="1" t="e">
        <f>AY17+AY20</f>
        <v>#REF!</v>
      </c>
      <c r="AZ16" s="1" t="e">
        <f>AZ17+AZ20</f>
        <v>#REF!</v>
      </c>
      <c r="BA16" s="10" t="e">
        <f>BA17+BA20</f>
        <v>#REF!</v>
      </c>
      <c r="BB16" s="10" t="e">
        <f>BB17+BB20</f>
        <v>#REF!</v>
      </c>
      <c r="BC16" s="10" t="e">
        <f>BC17+BC20</f>
        <v>#REF!</v>
      </c>
      <c r="BD16" s="1" t="e">
        <f>BD17+BD20</f>
        <v>#REF!</v>
      </c>
      <c r="BE16" s="1" t="e">
        <f>BE17+BE20</f>
        <v>#REF!</v>
      </c>
      <c r="BF16" s="1" t="e">
        <f>BF17+BF20</f>
        <v>#REF!</v>
      </c>
      <c r="BG16" s="13" t="e">
        <f>BG17+BG20</f>
        <v>#REF!</v>
      </c>
      <c r="BH16" s="13" t="e">
        <f>BH17+BH20</f>
        <v>#REF!</v>
      </c>
      <c r="BI16" s="13" t="e">
        <f>BI17+BI20</f>
        <v>#REF!</v>
      </c>
      <c r="BJ16" s="1" t="e">
        <f>BJ17+BJ20</f>
        <v>#REF!</v>
      </c>
      <c r="BK16" s="1" t="e">
        <f>BK17+BK20</f>
        <v>#REF!</v>
      </c>
      <c r="BL16" s="1" t="e">
        <f>BL17+BL20</f>
        <v>#REF!</v>
      </c>
      <c r="BM16" s="46">
        <v>21588.645669988116</v>
      </c>
      <c r="BN16" s="46">
        <v>10223.906776184816</v>
      </c>
      <c r="BO16" s="46">
        <v>11364.7388938033</v>
      </c>
    </row>
    <row r="17" spans="1:67" s="1" customFormat="1" ht="12.75">
      <c r="A17" s="6" t="s">
        <v>36</v>
      </c>
      <c r="B17" s="27" t="e">
        <f>B18+B19+#REF!+#REF!+#REF!</f>
        <v>#REF!</v>
      </c>
      <c r="C17" s="6" t="e">
        <f>C18+C19+#REF!+#REF!+#REF!</f>
        <v>#REF!</v>
      </c>
      <c r="D17" s="6" t="e">
        <f>D18+D19+#REF!+#REF!+#REF!</f>
        <v>#REF!</v>
      </c>
      <c r="E17" s="1" t="e">
        <f>F17+G17</f>
        <v>#REF!</v>
      </c>
      <c r="F17" s="1" t="e">
        <f>F18+F19+#REF!+#REF!+#REF!</f>
        <v>#REF!</v>
      </c>
      <c r="G17" s="1" t="e">
        <f>G18+G19+#REF!+#REF!+#REF!</f>
        <v>#REF!</v>
      </c>
      <c r="H17" s="1" t="e">
        <f>I17+J17</f>
        <v>#REF!</v>
      </c>
      <c r="I17" s="10" t="e">
        <f>I18+I19+#REF!+#REF!+#REF!</f>
        <v>#REF!</v>
      </c>
      <c r="J17" s="10" t="e">
        <f>J18+J19+#REF!+#REF!+#REF!</f>
        <v>#REF!</v>
      </c>
      <c r="K17" s="13" t="e">
        <f>K18+K19+#REF!+#REF!+#REF!</f>
        <v>#REF!</v>
      </c>
      <c r="L17" s="13" t="e">
        <f>L18+L19+#REF!+#REF!+#REF!</f>
        <v>#REF!</v>
      </c>
      <c r="M17" s="13" t="e">
        <f>M18+M19+#REF!+#REF!+#REF!</f>
        <v>#REF!</v>
      </c>
      <c r="N17" s="1" t="e">
        <f>N18+N19+#REF!+#REF!+#REF!</f>
        <v>#REF!</v>
      </c>
      <c r="O17" s="1" t="e">
        <f>O18+O19+#REF!+#REF!+#REF!</f>
        <v>#REF!</v>
      </c>
      <c r="P17" s="1" t="e">
        <f>P18+P19+#REF!+#REF!+#REF!</f>
        <v>#REF!</v>
      </c>
      <c r="Q17" s="1" t="e">
        <f>Q18+Q19+#REF!+#REF!+#REF!</f>
        <v>#REF!</v>
      </c>
      <c r="R17" s="1" t="e">
        <f>R18+R19+#REF!+#REF!+#REF!</f>
        <v>#REF!</v>
      </c>
      <c r="S17" s="1" t="e">
        <f>S18+S19+#REF!+#REF!+#REF!</f>
        <v>#REF!</v>
      </c>
      <c r="T17" s="13" t="e">
        <f>T18+T19+#REF!+#REF!+#REF!</f>
        <v>#REF!</v>
      </c>
      <c r="U17" s="13" t="e">
        <f>U18+U19+#REF!+#REF!+#REF!</f>
        <v>#REF!</v>
      </c>
      <c r="V17" s="13" t="e">
        <f>V18+V19+#REF!+#REF!+#REF!</f>
        <v>#REF!</v>
      </c>
      <c r="W17" s="21" t="e">
        <f>X17+Y17</f>
        <v>#REF!</v>
      </c>
      <c r="X17" s="21" t="e">
        <f>X18+X19+#REF!+#REF!+#REF!</f>
        <v>#REF!</v>
      </c>
      <c r="Y17" s="41" t="e">
        <f>Y18+Y19+#REF!+#REF!+#REF!</f>
        <v>#REF!</v>
      </c>
      <c r="Z17" s="13" t="e">
        <f>Z18+Z19+#REF!+#REF!+#REF!</f>
        <v>#REF!</v>
      </c>
      <c r="AA17" s="13" t="e">
        <f>AA18+AA19+#REF!+#REF!+#REF!</f>
        <v>#REF!</v>
      </c>
      <c r="AB17" s="13" t="e">
        <f>AB18+AB19+#REF!+#REF!+#REF!</f>
        <v>#REF!</v>
      </c>
      <c r="AC17" s="1" t="e">
        <f>AC18+AC19+#REF!+#REF!+#REF!</f>
        <v>#REF!</v>
      </c>
      <c r="AD17" s="1" t="e">
        <f>AD18+AD19+#REF!+#REF!+#REF!</f>
        <v>#REF!</v>
      </c>
      <c r="AE17" s="1" t="e">
        <f>AE18+AE19+#REF!+#REF!+#REF!</f>
        <v>#REF!</v>
      </c>
      <c r="AF17" s="13" t="e">
        <f>AF18+AF19+#REF!+#REF!+#REF!</f>
        <v>#REF!</v>
      </c>
      <c r="AG17" s="13" t="e">
        <f>AG18+AG19+#REF!+#REF!+#REF!</f>
        <v>#REF!</v>
      </c>
      <c r="AH17" s="13" t="e">
        <f>AH18+AH19+#REF!+#REF!+#REF!</f>
        <v>#REF!</v>
      </c>
      <c r="AI17" s="1" t="e">
        <f>AI18+AI19+#REF!+#REF!+#REF!</f>
        <v>#REF!</v>
      </c>
      <c r="AJ17" s="1" t="e">
        <f>AJ18+AJ19+#REF!+#REF!+#REF!</f>
        <v>#REF!</v>
      </c>
      <c r="AK17" s="1" t="e">
        <f>AK18+AK19+#REF!+#REF!+#REF!</f>
        <v>#REF!</v>
      </c>
      <c r="AL17" s="1" t="e">
        <f>AM17+AN17</f>
        <v>#REF!</v>
      </c>
      <c r="AM17" s="1" t="e">
        <f>AM18+AM19+#REF!+#REF!+#REF!</f>
        <v>#REF!</v>
      </c>
      <c r="AN17" s="1" t="e">
        <f>AN18+AN19+#REF!+#REF!+#REF!</f>
        <v>#REF!</v>
      </c>
      <c r="AO17" s="1" t="e">
        <f>AO18+AO19+#REF!+#REF!+#REF!</f>
        <v>#REF!</v>
      </c>
      <c r="AP17" s="1" t="e">
        <f>AP18+AP19+#REF!+#REF!+#REF!</f>
        <v>#REF!</v>
      </c>
      <c r="AQ17" s="1" t="e">
        <f>AQ18+AQ19+#REF!+#REF!+#REF!</f>
        <v>#REF!</v>
      </c>
      <c r="AR17" s="13" t="e">
        <f>AR18+AR19+#REF!+#REF!+#REF!</f>
        <v>#REF!</v>
      </c>
      <c r="AS17" s="13" t="e">
        <f>AS18+AS19+#REF!+#REF!+#REF!</f>
        <v>#REF!</v>
      </c>
      <c r="AT17" s="13" t="e">
        <f>AT18+AT19+#REF!+#REF!+#REF!</f>
        <v>#REF!</v>
      </c>
      <c r="AU17" s="13" t="e">
        <f>AU18+AU19+#REF!+#REF!+#REF!</f>
        <v>#REF!</v>
      </c>
      <c r="AV17" s="13" t="e">
        <f>AV18+AV19+#REF!+#REF!+#REF!</f>
        <v>#REF!</v>
      </c>
      <c r="AW17" s="13" t="e">
        <f>AW18+AW19+#REF!+#REF!+#REF!</f>
        <v>#REF!</v>
      </c>
      <c r="AX17" s="1" t="e">
        <f>AX18+AX19+#REF!+#REF!+#REF!</f>
        <v>#REF!</v>
      </c>
      <c r="AY17" s="1" t="e">
        <f>AY18+AY19+#REF!+#REF!+#REF!</f>
        <v>#REF!</v>
      </c>
      <c r="AZ17" s="1" t="e">
        <f>AZ18+AZ19+#REF!+#REF!+#REF!</f>
        <v>#REF!</v>
      </c>
      <c r="BA17" s="10" t="e">
        <f>BA18+BA19+#REF!+#REF!+#REF!</f>
        <v>#REF!</v>
      </c>
      <c r="BB17" s="10" t="e">
        <f>BB18+BB19+#REF!+#REF!+#REF!</f>
        <v>#REF!</v>
      </c>
      <c r="BC17" s="10" t="e">
        <f>BC18+BC19+#REF!+#REF!+#REF!</f>
        <v>#REF!</v>
      </c>
      <c r="BD17" s="1" t="e">
        <f>BD18+BD19+#REF!+#REF!+#REF!</f>
        <v>#REF!</v>
      </c>
      <c r="BE17" s="1" t="e">
        <f>BE18+BE19+#REF!+#REF!+#REF!</f>
        <v>#REF!</v>
      </c>
      <c r="BF17" s="1" t="e">
        <f>BF18+BF19+#REF!+#REF!+#REF!</f>
        <v>#REF!</v>
      </c>
      <c r="BG17" s="13" t="e">
        <f>BG18+BG19+#REF!+#REF!+#REF!</f>
        <v>#REF!</v>
      </c>
      <c r="BH17" s="13" t="e">
        <f>BH18+BH19+#REF!+#REF!+#REF!</f>
        <v>#REF!</v>
      </c>
      <c r="BI17" s="13" t="e">
        <f>BI18+BI19+#REF!+#REF!+#REF!</f>
        <v>#REF!</v>
      </c>
      <c r="BJ17" s="1" t="e">
        <f>BJ18+BJ19+#REF!+#REF!+#REF!</f>
        <v>#REF!</v>
      </c>
      <c r="BK17" s="1" t="e">
        <f>BK18+BK19+#REF!+#REF!+#REF!</f>
        <v>#REF!</v>
      </c>
      <c r="BL17" s="1" t="e">
        <f>BL18+BL19+#REF!+#REF!+#REF!</f>
        <v>#REF!</v>
      </c>
      <c r="BM17" s="46">
        <v>4949.312940000001</v>
      </c>
      <c r="BN17" s="46">
        <v>2300.415</v>
      </c>
      <c r="BO17" s="46">
        <v>2648.8979400000003</v>
      </c>
    </row>
    <row r="18" spans="1:67" s="1" customFormat="1" ht="12.75">
      <c r="A18" s="39" t="s">
        <v>37</v>
      </c>
      <c r="B18" s="27" t="e">
        <f>#REF!*#REF!*#REF!/12*#REF!</f>
        <v>#REF!</v>
      </c>
      <c r="C18" s="6" t="e">
        <f>#REF!*#REF!*#REF!/12*6</f>
        <v>#REF!</v>
      </c>
      <c r="D18" s="6" t="e">
        <f>#REF!*#REF!*#REF!/12*6</f>
        <v>#REF!</v>
      </c>
      <c r="E18" s="1" t="e">
        <f>#REF!*#REF!*#REF!/12*#REF!</f>
        <v>#REF!</v>
      </c>
      <c r="F18" s="1" t="e">
        <f>#REF!*#REF!*#REF!/12*6</f>
        <v>#REF!</v>
      </c>
      <c r="G18" s="1" t="e">
        <f>#REF!*#REF!*#REF!/12*6</f>
        <v>#REF!</v>
      </c>
      <c r="H18" s="1" t="e">
        <f>#REF!*#REF!*#REF!/12*#REF!</f>
        <v>#REF!</v>
      </c>
      <c r="I18" s="1" t="e">
        <f>#REF!*#REF!*#REF!/12*6</f>
        <v>#REF!</v>
      </c>
      <c r="J18" s="1" t="e">
        <f>#REF!*#REF!*#REF!/12*6</f>
        <v>#REF!</v>
      </c>
      <c r="K18" s="13" t="e">
        <f>#REF!*#REF!*#REF!/12*#REF!</f>
        <v>#REF!</v>
      </c>
      <c r="L18" s="13" t="e">
        <f>#REF!*#REF!*#REF!/12*6</f>
        <v>#REF!</v>
      </c>
      <c r="M18" s="13" t="e">
        <f>#REF!*#REF!*#REF!/12*6</f>
        <v>#REF!</v>
      </c>
      <c r="N18" s="1" t="e">
        <f>#REF!*#REF!*#REF!/12*#REF!</f>
        <v>#REF!</v>
      </c>
      <c r="O18" s="1" t="e">
        <f>#REF!*#REF!*#REF!/12*6</f>
        <v>#REF!</v>
      </c>
      <c r="P18" s="1" t="e">
        <f>#REF!*#REF!*#REF!/12*6</f>
        <v>#REF!</v>
      </c>
      <c r="Q18" s="1" t="e">
        <f>#REF!*#REF!*#REF!/12*#REF!</f>
        <v>#REF!</v>
      </c>
      <c r="R18" s="1" t="e">
        <f>#REF!*#REF!*#REF!/12*6</f>
        <v>#REF!</v>
      </c>
      <c r="S18" s="1" t="e">
        <f>#REF!*#REF!*#REF!/12*6</f>
        <v>#REF!</v>
      </c>
      <c r="T18" s="13" t="e">
        <f>#REF!*#REF!*#REF!/12*#REF!</f>
        <v>#REF!</v>
      </c>
      <c r="U18" s="13" t="e">
        <f>#REF!*#REF!*#REF!/12*6</f>
        <v>#REF!</v>
      </c>
      <c r="V18" s="13" t="e">
        <f>#REF!*#REF!*#REF!/12*6</f>
        <v>#REF!</v>
      </c>
      <c r="W18" s="21" t="e">
        <f>#REF!*#REF!*#REF!/12*#REF!</f>
        <v>#REF!</v>
      </c>
      <c r="X18" s="21" t="e">
        <f>#REF!*#REF!*#REF!/12*6</f>
        <v>#REF!</v>
      </c>
      <c r="Y18" s="41" t="e">
        <f>#REF!*#REF!*#REF!/12*6</f>
        <v>#REF!</v>
      </c>
      <c r="Z18" s="13" t="e">
        <f>AA18+AB18</f>
        <v>#REF!</v>
      </c>
      <c r="AA18" s="13" t="e">
        <f>#REF!*#REF!*#REF!/12*6</f>
        <v>#REF!</v>
      </c>
      <c r="AB18" s="13" t="e">
        <f>#REF!*#REF!*#REF!/12*6</f>
        <v>#REF!</v>
      </c>
      <c r="AC18" s="1" t="e">
        <f>#REF!*#REF!*#REF!/12*#REF!</f>
        <v>#REF!</v>
      </c>
      <c r="AD18" s="1" t="e">
        <f>#REF!*#REF!*#REF!/12*6</f>
        <v>#REF!</v>
      </c>
      <c r="AE18" s="1" t="e">
        <f>#REF!*#REF!*#REF!/12*6</f>
        <v>#REF!</v>
      </c>
      <c r="AF18" s="13" t="e">
        <f>AG18+AH18</f>
        <v>#REF!</v>
      </c>
      <c r="AG18" s="13" t="e">
        <f>#REF!*#REF!*#REF!/12*6</f>
        <v>#REF!</v>
      </c>
      <c r="AH18" s="13" t="e">
        <f>#REF!*#REF!*#REF!/12*6</f>
        <v>#REF!</v>
      </c>
      <c r="AI18" s="1" t="e">
        <f>#REF!*#REF!*#REF!/12*#REF!</f>
        <v>#REF!</v>
      </c>
      <c r="AJ18" s="1" t="e">
        <f>#REF!*#REF!*#REF!/12*6</f>
        <v>#REF!</v>
      </c>
      <c r="AK18" s="1" t="e">
        <f>#REF!*#REF!*#REF!/12*6</f>
        <v>#REF!</v>
      </c>
      <c r="AL18" s="1" t="e">
        <f>#REF!*#REF!*#REF!/12*#REF!</f>
        <v>#REF!</v>
      </c>
      <c r="AM18" s="1" t="e">
        <f>#REF!*#REF!*#REF!/12*6</f>
        <v>#REF!</v>
      </c>
      <c r="AN18" s="1" t="e">
        <f>#REF!*#REF!*#REF!/12*6</f>
        <v>#REF!</v>
      </c>
      <c r="AO18" s="1" t="e">
        <f>#REF!*#REF!*#REF!/12*#REF!</f>
        <v>#REF!</v>
      </c>
      <c r="AP18" s="1" t="e">
        <f>#REF!*#REF!*#REF!/12*6</f>
        <v>#REF!</v>
      </c>
      <c r="AQ18" s="1" t="e">
        <f>#REF!*#REF!*#REF!/12*6</f>
        <v>#REF!</v>
      </c>
      <c r="AR18" s="13" t="e">
        <f>#REF!*#REF!*#REF!/12*#REF!</f>
        <v>#REF!</v>
      </c>
      <c r="AS18" s="13" t="e">
        <f>#REF!*#REF!*#REF!/12*6</f>
        <v>#REF!</v>
      </c>
      <c r="AT18" s="13" t="e">
        <f>#REF!*#REF!*#REF!/12*6</f>
        <v>#REF!</v>
      </c>
      <c r="AU18" s="13" t="e">
        <f>#REF!*#REF!*#REF!/12*#REF!</f>
        <v>#REF!</v>
      </c>
      <c r="AV18" s="13" t="e">
        <f>#REF!*#REF!*#REF!/12*6</f>
        <v>#REF!</v>
      </c>
      <c r="AW18" s="13" t="e">
        <f>#REF!*#REF!*#REF!/12*6</f>
        <v>#REF!</v>
      </c>
      <c r="AX18" s="1" t="e">
        <f>#REF!*#REF!*#REF!/12*#REF!</f>
        <v>#REF!</v>
      </c>
      <c r="AY18" s="1" t="e">
        <f>#REF!*#REF!*#REF!/12*6</f>
        <v>#REF!</v>
      </c>
      <c r="AZ18" s="1" t="e">
        <f>#REF!*#REF!*#REF!/12*6</f>
        <v>#REF!</v>
      </c>
      <c r="BA18" s="10" t="e">
        <f>#REF!*#REF!*#REF!/12*#REF!</f>
        <v>#REF!</v>
      </c>
      <c r="BB18" s="10" t="e">
        <f>#REF!*#REF!*#REF!/12*6</f>
        <v>#REF!</v>
      </c>
      <c r="BC18" s="10" t="e">
        <f>#REF!*#REF!*#REF!/12*6</f>
        <v>#REF!</v>
      </c>
      <c r="BD18" s="1" t="e">
        <f>#REF!*#REF!*#REF!/12*#REF!</f>
        <v>#REF!</v>
      </c>
      <c r="BE18" s="1" t="e">
        <f>#REF!*#REF!*#REF!/12*6</f>
        <v>#REF!</v>
      </c>
      <c r="BF18" s="1" t="e">
        <f>#REF!*#REF!*#REF!/12*6</f>
        <v>#REF!</v>
      </c>
      <c r="BG18" s="13" t="e">
        <f>#REF!*#REF!*#REF!/12*#REF!</f>
        <v>#REF!</v>
      </c>
      <c r="BH18" s="13" t="e">
        <f>#REF!*#REF!*#REF!/12*6</f>
        <v>#REF!</v>
      </c>
      <c r="BI18" s="13" t="e">
        <f>#REF!*#REF!*#REF!/12*6</f>
        <v>#REF!</v>
      </c>
      <c r="BJ18" s="1" t="e">
        <f>#REF!*#REF!*#REF!/12*#REF!</f>
        <v>#REF!</v>
      </c>
      <c r="BK18" s="1" t="e">
        <f>#REF!*#REF!*#REF!/12*6</f>
        <v>#REF!</v>
      </c>
      <c r="BL18" s="1" t="e">
        <f>#REF!*#REF!*#REF!/12*6</f>
        <v>#REF!</v>
      </c>
      <c r="BM18" s="46">
        <v>4588.447500000001</v>
      </c>
      <c r="BN18" s="46">
        <v>2184.975</v>
      </c>
      <c r="BO18" s="46">
        <v>2403.4725000000003</v>
      </c>
    </row>
    <row r="19" spans="1:67" s="1" customFormat="1" ht="12.75">
      <c r="A19" s="39" t="s">
        <v>38</v>
      </c>
      <c r="B19" s="27" t="e">
        <f>#REF!+#REF!</f>
        <v>#REF!</v>
      </c>
      <c r="C19" s="6" t="e">
        <f>#REF!+#REF!</f>
        <v>#REF!</v>
      </c>
      <c r="D19" s="6" t="e">
        <f>#REF!+#REF!</f>
        <v>#REF!</v>
      </c>
      <c r="E19" s="1" t="e">
        <f>#REF!+#REF!</f>
        <v>#REF!</v>
      </c>
      <c r="F19" s="1" t="e">
        <f>#REF!+#REF!</f>
        <v>#REF!</v>
      </c>
      <c r="G19" s="1" t="e">
        <f>#REF!+#REF!</f>
        <v>#REF!</v>
      </c>
      <c r="H19" s="1" t="e">
        <f>#REF!+#REF!</f>
        <v>#REF!</v>
      </c>
      <c r="I19" s="1" t="e">
        <f>#REF!+#REF!</f>
        <v>#REF!</v>
      </c>
      <c r="J19" s="1" t="e">
        <f>#REF!+#REF!</f>
        <v>#REF!</v>
      </c>
      <c r="K19" s="13" t="e">
        <f>#REF!+#REF!</f>
        <v>#REF!</v>
      </c>
      <c r="L19" s="13" t="e">
        <f>#REF!+#REF!</f>
        <v>#REF!</v>
      </c>
      <c r="M19" s="13" t="e">
        <f>#REF!+#REF!</f>
        <v>#REF!</v>
      </c>
      <c r="N19" s="1" t="e">
        <f>#REF!+#REF!</f>
        <v>#REF!</v>
      </c>
      <c r="O19" s="1" t="e">
        <f>#REF!+#REF!</f>
        <v>#REF!</v>
      </c>
      <c r="P19" s="1" t="e">
        <f>#REF!+#REF!</f>
        <v>#REF!</v>
      </c>
      <c r="Q19" s="1" t="e">
        <f>#REF!+#REF!</f>
        <v>#REF!</v>
      </c>
      <c r="R19" s="1" t="e">
        <f>#REF!+#REF!</f>
        <v>#REF!</v>
      </c>
      <c r="S19" s="1" t="e">
        <f>#REF!+#REF!</f>
        <v>#REF!</v>
      </c>
      <c r="T19" s="13" t="e">
        <f>#REF!+#REF!</f>
        <v>#REF!</v>
      </c>
      <c r="U19" s="13" t="e">
        <f>#REF!+#REF!</f>
        <v>#REF!</v>
      </c>
      <c r="V19" s="13" t="e">
        <f>#REF!+#REF!</f>
        <v>#REF!</v>
      </c>
      <c r="W19" s="21" t="e">
        <f>#REF!+#REF!</f>
        <v>#REF!</v>
      </c>
      <c r="X19" s="21" t="e">
        <f>#REF!+#REF!</f>
        <v>#REF!</v>
      </c>
      <c r="Y19" s="41" t="e">
        <f>#REF!+#REF!</f>
        <v>#REF!</v>
      </c>
      <c r="Z19" s="13" t="e">
        <f>#REF!+#REF!</f>
        <v>#REF!</v>
      </c>
      <c r="AA19" s="13" t="e">
        <f>#REF!+#REF!</f>
        <v>#REF!</v>
      </c>
      <c r="AB19" s="13" t="e">
        <f>#REF!+#REF!</f>
        <v>#REF!</v>
      </c>
      <c r="AC19" s="1" t="e">
        <f>#REF!+#REF!</f>
        <v>#REF!</v>
      </c>
      <c r="AD19" s="1" t="e">
        <f>#REF!+#REF!</f>
        <v>#REF!</v>
      </c>
      <c r="AE19" s="1" t="e">
        <f>#REF!+#REF!</f>
        <v>#REF!</v>
      </c>
      <c r="AF19" s="13" t="e">
        <f>#REF!+#REF!</f>
        <v>#REF!</v>
      </c>
      <c r="AG19" s="13" t="e">
        <f>#REF!+#REF!</f>
        <v>#REF!</v>
      </c>
      <c r="AH19" s="13" t="e">
        <f>#REF!+#REF!</f>
        <v>#REF!</v>
      </c>
      <c r="AI19" s="1" t="e">
        <f>#REF!+#REF!</f>
        <v>#REF!</v>
      </c>
      <c r="AJ19" s="1" t="e">
        <f>#REF!+#REF!</f>
        <v>#REF!</v>
      </c>
      <c r="AK19" s="1" t="e">
        <f>#REF!+#REF!</f>
        <v>#REF!</v>
      </c>
      <c r="AL19" s="1" t="e">
        <f>#REF!+#REF!</f>
        <v>#REF!</v>
      </c>
      <c r="AM19" s="1" t="e">
        <f>#REF!+#REF!</f>
        <v>#REF!</v>
      </c>
      <c r="AN19" s="1" t="e">
        <f>#REF!+#REF!</f>
        <v>#REF!</v>
      </c>
      <c r="AO19" s="1" t="e">
        <f>#REF!+#REF!</f>
        <v>#REF!</v>
      </c>
      <c r="AP19" s="1" t="e">
        <f>#REF!+#REF!</f>
        <v>#REF!</v>
      </c>
      <c r="AQ19" s="1" t="e">
        <f>#REF!+#REF!</f>
        <v>#REF!</v>
      </c>
      <c r="AR19" s="13" t="e">
        <f>#REF!+#REF!</f>
        <v>#REF!</v>
      </c>
      <c r="AS19" s="13" t="e">
        <f>#REF!+#REF!</f>
        <v>#REF!</v>
      </c>
      <c r="AT19" s="13" t="e">
        <f>#REF!+#REF!</f>
        <v>#REF!</v>
      </c>
      <c r="AU19" s="13" t="e">
        <f>#REF!+#REF!</f>
        <v>#REF!</v>
      </c>
      <c r="AV19" s="13" t="e">
        <f>#REF!+#REF!</f>
        <v>#REF!</v>
      </c>
      <c r="AW19" s="13" t="e">
        <f>#REF!+#REF!</f>
        <v>#REF!</v>
      </c>
      <c r="AX19" s="1" t="e">
        <f>#REF!+#REF!</f>
        <v>#REF!</v>
      </c>
      <c r="AY19" s="1" t="e">
        <f>#REF!+#REF!</f>
        <v>#REF!</v>
      </c>
      <c r="AZ19" s="1" t="e">
        <f>#REF!+#REF!</f>
        <v>#REF!</v>
      </c>
      <c r="BA19" s="10" t="e">
        <f>#REF!+#REF!</f>
        <v>#REF!</v>
      </c>
      <c r="BB19" s="10" t="e">
        <f>#REF!+#REF!</f>
        <v>#REF!</v>
      </c>
      <c r="BC19" s="10" t="e">
        <f>#REF!+#REF!</f>
        <v>#REF!</v>
      </c>
      <c r="BD19" s="1" t="e">
        <f>#REF!+#REF!</f>
        <v>#REF!</v>
      </c>
      <c r="BE19" s="1" t="e">
        <f>#REF!+#REF!</f>
        <v>#REF!</v>
      </c>
      <c r="BF19" s="1" t="e">
        <f>#REF!+#REF!</f>
        <v>#REF!</v>
      </c>
      <c r="BG19" s="13" t="e">
        <f>#REF!+#REF!</f>
        <v>#REF!</v>
      </c>
      <c r="BH19" s="13" t="e">
        <f>#REF!+#REF!</f>
        <v>#REF!</v>
      </c>
      <c r="BI19" s="13" t="e">
        <f>#REF!+#REF!</f>
        <v>#REF!</v>
      </c>
      <c r="BJ19" s="1" t="e">
        <f>#REF!+#REF!</f>
        <v>#REF!</v>
      </c>
      <c r="BK19" s="1" t="e">
        <f>#REF!+#REF!</f>
        <v>#REF!</v>
      </c>
      <c r="BL19" s="1" t="e">
        <f>#REF!+#REF!</f>
        <v>#REF!</v>
      </c>
      <c r="BM19" s="46">
        <v>360.86544</v>
      </c>
      <c r="BN19" s="46">
        <v>115.44</v>
      </c>
      <c r="BO19" s="46">
        <v>245.42543999999998</v>
      </c>
    </row>
    <row r="20" spans="1:67" s="1" customFormat="1" ht="12.75">
      <c r="A20" s="6" t="s">
        <v>39</v>
      </c>
      <c r="B20" s="27" t="e">
        <f>B21+#REF!+#REF!+B22</f>
        <v>#REF!</v>
      </c>
      <c r="C20" s="6" t="e">
        <f>C21+#REF!+#REF!+C22</f>
        <v>#REF!</v>
      </c>
      <c r="D20" s="6" t="e">
        <f>D21+#REF!+#REF!+D22</f>
        <v>#REF!</v>
      </c>
      <c r="E20" s="1" t="e">
        <f>E21+#REF!+#REF!+E22</f>
        <v>#REF!</v>
      </c>
      <c r="F20" s="1" t="e">
        <f>F21+#REF!+#REF!+F22</f>
        <v>#REF!</v>
      </c>
      <c r="G20" s="1" t="e">
        <f>G21+#REF!+#REF!+G22</f>
        <v>#REF!</v>
      </c>
      <c r="H20" s="1" t="e">
        <f>H21+#REF!+#REF!+H22</f>
        <v>#REF!</v>
      </c>
      <c r="I20" s="1" t="e">
        <f>I21+#REF!+#REF!+I22</f>
        <v>#REF!</v>
      </c>
      <c r="J20" s="1" t="e">
        <f>J21+#REF!+#REF!+J22</f>
        <v>#REF!</v>
      </c>
      <c r="K20" s="13" t="e">
        <f>K21+#REF!+#REF!+K22</f>
        <v>#REF!</v>
      </c>
      <c r="L20" s="13" t="e">
        <f>L21+#REF!+#REF!+L22</f>
        <v>#REF!</v>
      </c>
      <c r="M20" s="13" t="e">
        <f>M21+#REF!+#REF!+M22</f>
        <v>#REF!</v>
      </c>
      <c r="N20" s="1" t="e">
        <f>N21+#REF!+#REF!+N22</f>
        <v>#REF!</v>
      </c>
      <c r="O20" s="1" t="e">
        <f>O21+#REF!+#REF!+O22</f>
        <v>#REF!</v>
      </c>
      <c r="P20" s="1" t="e">
        <f>P21+#REF!+#REF!+P22</f>
        <v>#REF!</v>
      </c>
      <c r="Q20" s="1" t="e">
        <f>Q21+#REF!+#REF!+Q22</f>
        <v>#REF!</v>
      </c>
      <c r="R20" s="1" t="e">
        <f>R21+#REF!+#REF!+R22</f>
        <v>#REF!</v>
      </c>
      <c r="S20" s="1" t="e">
        <f>S21+#REF!+#REF!+S22</f>
        <v>#REF!</v>
      </c>
      <c r="T20" s="13" t="e">
        <f>T21+#REF!+#REF!+T22</f>
        <v>#REF!</v>
      </c>
      <c r="U20" s="13" t="e">
        <f>U21+#REF!+#REF!+U22</f>
        <v>#REF!</v>
      </c>
      <c r="V20" s="13" t="e">
        <f>V21+#REF!+#REF!+V22</f>
        <v>#REF!</v>
      </c>
      <c r="W20" s="21" t="e">
        <f>W21+#REF!+#REF!+W22</f>
        <v>#REF!</v>
      </c>
      <c r="X20" s="21" t="e">
        <f>X21+#REF!+#REF!+X22</f>
        <v>#REF!</v>
      </c>
      <c r="Y20" s="41" t="e">
        <f>Y21+#REF!+#REF!+Y22</f>
        <v>#REF!</v>
      </c>
      <c r="Z20" s="13" t="e">
        <f>Z21+#REF!+#REF!+Z22</f>
        <v>#REF!</v>
      </c>
      <c r="AA20" s="13" t="e">
        <f>AA21+#REF!+#REF!+AA22</f>
        <v>#REF!</v>
      </c>
      <c r="AB20" s="13" t="e">
        <f>AB21+#REF!+#REF!+AB22</f>
        <v>#REF!</v>
      </c>
      <c r="AC20" s="1" t="e">
        <f>AC21+#REF!+#REF!+AC22</f>
        <v>#REF!</v>
      </c>
      <c r="AD20" s="1" t="e">
        <f>AD21+#REF!+#REF!+AD22</f>
        <v>#REF!</v>
      </c>
      <c r="AE20" s="1" t="e">
        <f>AE21+#REF!+#REF!+AE22</f>
        <v>#REF!</v>
      </c>
      <c r="AF20" s="13" t="e">
        <f>AF21+#REF!+#REF!+AF22</f>
        <v>#REF!</v>
      </c>
      <c r="AG20" s="13" t="e">
        <f>AG21+#REF!+#REF!+AG22</f>
        <v>#REF!</v>
      </c>
      <c r="AH20" s="13" t="e">
        <f>AH21+#REF!+#REF!+AH22</f>
        <v>#REF!</v>
      </c>
      <c r="AI20" s="1" t="e">
        <f>AI21+#REF!+#REF!+AI22</f>
        <v>#REF!</v>
      </c>
      <c r="AJ20" s="1" t="e">
        <f>AJ21+#REF!+#REF!+AJ22</f>
        <v>#REF!</v>
      </c>
      <c r="AK20" s="1" t="e">
        <f>AK21+#REF!+#REF!+AK22</f>
        <v>#REF!</v>
      </c>
      <c r="AL20" s="1" t="e">
        <f>AL21+#REF!+#REF!+AL22</f>
        <v>#REF!</v>
      </c>
      <c r="AM20" s="1" t="e">
        <f>AM21+#REF!+#REF!+AM22</f>
        <v>#REF!</v>
      </c>
      <c r="AN20" s="1" t="e">
        <f>AN21+#REF!+#REF!+AN22</f>
        <v>#REF!</v>
      </c>
      <c r="AO20" s="1" t="e">
        <f>AO21+#REF!+#REF!+AO22</f>
        <v>#REF!</v>
      </c>
      <c r="AP20" s="1" t="e">
        <f>AP21+#REF!+#REF!+AP22</f>
        <v>#REF!</v>
      </c>
      <c r="AQ20" s="1" t="e">
        <f>AQ21+#REF!+#REF!+AQ22</f>
        <v>#REF!</v>
      </c>
      <c r="AR20" s="13" t="e">
        <f>AR21+#REF!+#REF!+AR22</f>
        <v>#REF!</v>
      </c>
      <c r="AS20" s="13" t="e">
        <f>AS21+#REF!+#REF!+AS22</f>
        <v>#REF!</v>
      </c>
      <c r="AT20" s="13" t="e">
        <f>AT21+#REF!+#REF!+AT22</f>
        <v>#REF!</v>
      </c>
      <c r="AU20" s="13" t="e">
        <f>AU21+#REF!+#REF!+AU22</f>
        <v>#REF!</v>
      </c>
      <c r="AV20" s="13" t="e">
        <f>AV21+#REF!+#REF!+AV22</f>
        <v>#REF!</v>
      </c>
      <c r="AW20" s="13" t="e">
        <f>AW21+#REF!+#REF!+AW22</f>
        <v>#REF!</v>
      </c>
      <c r="AX20" s="1" t="e">
        <f>AX21+#REF!+#REF!+AX22</f>
        <v>#REF!</v>
      </c>
      <c r="AY20" s="1" t="e">
        <f>AY21+#REF!+#REF!+AY22</f>
        <v>#REF!</v>
      </c>
      <c r="AZ20" s="1" t="e">
        <f>AZ21+#REF!+#REF!+AZ22</f>
        <v>#REF!</v>
      </c>
      <c r="BA20" s="10" t="e">
        <f>BA21+#REF!+#REF!+BA22</f>
        <v>#REF!</v>
      </c>
      <c r="BB20" s="10" t="e">
        <f>BB21+#REF!+#REF!+BB22</f>
        <v>#REF!</v>
      </c>
      <c r="BC20" s="10" t="e">
        <f>BC21+#REF!+#REF!+BC22</f>
        <v>#REF!</v>
      </c>
      <c r="BD20" s="1" t="e">
        <f>BD21+#REF!+#REF!+BD22</f>
        <v>#REF!</v>
      </c>
      <c r="BE20" s="1" t="e">
        <f>BE21+#REF!+#REF!+BE22</f>
        <v>#REF!</v>
      </c>
      <c r="BF20" s="1" t="e">
        <f>BF21+#REF!+#REF!+BF22</f>
        <v>#REF!</v>
      </c>
      <c r="BG20" s="13" t="e">
        <f>BG21+#REF!+#REF!+BG22</f>
        <v>#REF!</v>
      </c>
      <c r="BH20" s="13" t="e">
        <f>BH21+#REF!+#REF!+BH22</f>
        <v>#REF!</v>
      </c>
      <c r="BI20" s="13" t="e">
        <f>BI21+#REF!+#REF!+BI22</f>
        <v>#REF!</v>
      </c>
      <c r="BJ20" s="1" t="e">
        <f>BJ21+#REF!+#REF!+BJ22</f>
        <v>#REF!</v>
      </c>
      <c r="BK20" s="1" t="e">
        <f>BK21+#REF!+#REF!+BK22</f>
        <v>#REF!</v>
      </c>
      <c r="BL20" s="1" t="e">
        <f>BL21+#REF!+#REF!+BL22</f>
        <v>#REF!</v>
      </c>
      <c r="BM20" s="46">
        <v>16639.332729988117</v>
      </c>
      <c r="BN20" s="46">
        <v>7923.491776184817</v>
      </c>
      <c r="BO20" s="46">
        <v>8715.8409538033</v>
      </c>
    </row>
    <row r="21" spans="1:67" s="1" customFormat="1" ht="12.75">
      <c r="A21" s="39" t="s">
        <v>40</v>
      </c>
      <c r="B21" s="27" t="e">
        <f>C21+D21</f>
        <v>#REF!</v>
      </c>
      <c r="C21" s="6" t="e">
        <f>#REF!+#REF!</f>
        <v>#REF!</v>
      </c>
      <c r="D21" s="6" t="e">
        <f>#REF!+#REF!</f>
        <v>#REF!</v>
      </c>
      <c r="E21" s="1" t="e">
        <f>#REF!+#REF!</f>
        <v>#REF!</v>
      </c>
      <c r="F21" s="1" t="e">
        <f>#REF!+#REF!</f>
        <v>#REF!</v>
      </c>
      <c r="G21" s="1" t="e">
        <f>#REF!+#REF!</f>
        <v>#REF!</v>
      </c>
      <c r="H21" s="1" t="e">
        <f>#REF!+#REF!</f>
        <v>#REF!</v>
      </c>
      <c r="I21" s="1" t="e">
        <f>#REF!+#REF!</f>
        <v>#REF!</v>
      </c>
      <c r="J21" s="1" t="e">
        <f>#REF!+#REF!</f>
        <v>#REF!</v>
      </c>
      <c r="K21" s="13" t="e">
        <f>#REF!+#REF!</f>
        <v>#REF!</v>
      </c>
      <c r="L21" s="13" t="e">
        <f>#REF!+#REF!</f>
        <v>#REF!</v>
      </c>
      <c r="M21" s="13" t="e">
        <f>#REF!+#REF!</f>
        <v>#REF!</v>
      </c>
      <c r="N21" s="1" t="e">
        <f>#REF!+#REF!</f>
        <v>#REF!</v>
      </c>
      <c r="O21" s="1" t="e">
        <f>#REF!+#REF!</f>
        <v>#REF!</v>
      </c>
      <c r="P21" s="1" t="e">
        <f>#REF!+#REF!</f>
        <v>#REF!</v>
      </c>
      <c r="Q21" s="1" t="e">
        <f>#REF!+#REF!</f>
        <v>#REF!</v>
      </c>
      <c r="R21" s="1" t="e">
        <f>#REF!+#REF!</f>
        <v>#REF!</v>
      </c>
      <c r="S21" s="1" t="e">
        <f>#REF!+#REF!</f>
        <v>#REF!</v>
      </c>
      <c r="T21" s="13" t="e">
        <f>#REF!+#REF!</f>
        <v>#REF!</v>
      </c>
      <c r="U21" s="13" t="e">
        <f>#REF!+#REF!</f>
        <v>#REF!</v>
      </c>
      <c r="V21" s="13" t="e">
        <f>#REF!+#REF!</f>
        <v>#REF!</v>
      </c>
      <c r="W21" s="21" t="e">
        <f>#REF!+#REF!</f>
        <v>#REF!</v>
      </c>
      <c r="X21" s="21" t="e">
        <f>#REF!+#REF!</f>
        <v>#REF!</v>
      </c>
      <c r="Y21" s="41" t="e">
        <f>#REF!+#REF!</f>
        <v>#REF!</v>
      </c>
      <c r="Z21" s="13" t="e">
        <f>#REF!+#REF!</f>
        <v>#REF!</v>
      </c>
      <c r="AA21" s="13" t="e">
        <f>#REF!+#REF!</f>
        <v>#REF!</v>
      </c>
      <c r="AB21" s="13" t="e">
        <f>#REF!+#REF!</f>
        <v>#REF!</v>
      </c>
      <c r="AC21" s="1" t="e">
        <f>#REF!+#REF!</f>
        <v>#REF!</v>
      </c>
      <c r="AD21" s="1" t="e">
        <f>#REF!+#REF!</f>
        <v>#REF!</v>
      </c>
      <c r="AE21" s="1" t="e">
        <f>#REF!+#REF!</f>
        <v>#REF!</v>
      </c>
      <c r="AF21" s="13" t="e">
        <f>#REF!+#REF!</f>
        <v>#REF!</v>
      </c>
      <c r="AG21" s="13" t="e">
        <f>#REF!+#REF!</f>
        <v>#REF!</v>
      </c>
      <c r="AH21" s="13" t="e">
        <f>#REF!+#REF!</f>
        <v>#REF!</v>
      </c>
      <c r="AI21" s="1" t="e">
        <f>#REF!+#REF!</f>
        <v>#REF!</v>
      </c>
      <c r="AJ21" s="1" t="e">
        <f>#REF!+#REF!</f>
        <v>#REF!</v>
      </c>
      <c r="AK21" s="1" t="e">
        <f>#REF!+#REF!</f>
        <v>#REF!</v>
      </c>
      <c r="AL21" s="1" t="e">
        <f>#REF!+#REF!</f>
        <v>#REF!</v>
      </c>
      <c r="AM21" s="1" t="e">
        <f>#REF!+#REF!</f>
        <v>#REF!</v>
      </c>
      <c r="AN21" s="1" t="e">
        <f>#REF!+#REF!</f>
        <v>#REF!</v>
      </c>
      <c r="AO21" s="1" t="e">
        <f>#REF!+#REF!</f>
        <v>#REF!</v>
      </c>
      <c r="AP21" s="1" t="e">
        <f>#REF!+#REF!</f>
        <v>#REF!</v>
      </c>
      <c r="AQ21" s="1" t="e">
        <f>#REF!+#REF!</f>
        <v>#REF!</v>
      </c>
      <c r="AR21" s="13" t="e">
        <f>#REF!+#REF!</f>
        <v>#REF!</v>
      </c>
      <c r="AS21" s="13" t="e">
        <f>#REF!+#REF!</f>
        <v>#REF!</v>
      </c>
      <c r="AT21" s="13" t="e">
        <f>#REF!+#REF!</f>
        <v>#REF!</v>
      </c>
      <c r="AU21" s="13" t="e">
        <f>#REF!+#REF!</f>
        <v>#REF!</v>
      </c>
      <c r="AV21" s="13" t="e">
        <f>#REF!+#REF!</f>
        <v>#REF!</v>
      </c>
      <c r="AW21" s="13" t="e">
        <f>#REF!+#REF!</f>
        <v>#REF!</v>
      </c>
      <c r="AX21" s="1" t="e">
        <f>#REF!+#REF!</f>
        <v>#REF!</v>
      </c>
      <c r="AY21" s="1" t="e">
        <f>#REF!+#REF!</f>
        <v>#REF!</v>
      </c>
      <c r="AZ21" s="1" t="e">
        <f>#REF!+#REF!</f>
        <v>#REF!</v>
      </c>
      <c r="BA21" s="10" t="e">
        <f>#REF!+#REF!</f>
        <v>#REF!</v>
      </c>
      <c r="BB21" s="10" t="e">
        <f>#REF!+#REF!</f>
        <v>#REF!</v>
      </c>
      <c r="BC21" s="10" t="e">
        <f>#REF!+#REF!</f>
        <v>#REF!</v>
      </c>
      <c r="BD21" s="1" t="e">
        <f>#REF!+#REF!</f>
        <v>#REF!</v>
      </c>
      <c r="BE21" s="1" t="e">
        <f>#REF!+#REF!</f>
        <v>#REF!</v>
      </c>
      <c r="BF21" s="1" t="e">
        <f>#REF!+#REF!</f>
        <v>#REF!</v>
      </c>
      <c r="BG21" s="13" t="e">
        <f>#REF!+#REF!</f>
        <v>#REF!</v>
      </c>
      <c r="BH21" s="13" t="e">
        <f>#REF!+#REF!</f>
        <v>#REF!</v>
      </c>
      <c r="BI21" s="13" t="e">
        <f>#REF!+#REF!</f>
        <v>#REF!</v>
      </c>
      <c r="BJ21" s="1" t="e">
        <f>#REF!+#REF!</f>
        <v>#REF!</v>
      </c>
      <c r="BK21" s="1" t="e">
        <f>#REF!+#REF!</f>
        <v>#REF!</v>
      </c>
      <c r="BL21" s="1" t="e">
        <f>#REF!+#REF!</f>
        <v>#REF!</v>
      </c>
      <c r="BM21" s="46">
        <v>14366.796729988117</v>
      </c>
      <c r="BN21" s="46">
        <v>6841.3317761848175</v>
      </c>
      <c r="BO21" s="46">
        <v>7525.4649538033</v>
      </c>
    </row>
    <row r="22" spans="1:67" s="8" customFormat="1" ht="13.5" customHeight="1">
      <c r="A22" s="40" t="s">
        <v>41</v>
      </c>
      <c r="B22" s="29" t="e">
        <f>C22+D22</f>
        <v>#REF!</v>
      </c>
      <c r="C22" s="17" t="e">
        <f>#REF!*#REF!*6</f>
        <v>#REF!</v>
      </c>
      <c r="D22" s="17" t="e">
        <f>#REF!*#REF!*6</f>
        <v>#REF!</v>
      </c>
      <c r="E22" s="8" t="e">
        <f>#REF!*#REF!*#REF!</f>
        <v>#REF!</v>
      </c>
      <c r="F22" s="8" t="e">
        <f>#REF!*#REF!*6</f>
        <v>#REF!</v>
      </c>
      <c r="G22" s="8" t="e">
        <f>#REF!*#REF!*6</f>
        <v>#REF!</v>
      </c>
      <c r="H22" s="8" t="e">
        <f>#REF!*#REF!*#REF!</f>
        <v>#REF!</v>
      </c>
      <c r="I22" s="8" t="e">
        <f>#REF!*#REF!*6</f>
        <v>#REF!</v>
      </c>
      <c r="J22" s="8" t="e">
        <f>#REF!*#REF!*6</f>
        <v>#REF!</v>
      </c>
      <c r="K22" s="15" t="e">
        <f>#REF!*#REF!*#REF!</f>
        <v>#REF!</v>
      </c>
      <c r="L22" s="15" t="e">
        <f>#REF!*#REF!*6</f>
        <v>#REF!</v>
      </c>
      <c r="M22" s="15" t="e">
        <f>#REF!*#REF!*6</f>
        <v>#REF!</v>
      </c>
      <c r="N22" s="8" t="e">
        <f>#REF!*#REF!*#REF!</f>
        <v>#REF!</v>
      </c>
      <c r="O22" s="8" t="e">
        <f>#REF!*#REF!*6</f>
        <v>#REF!</v>
      </c>
      <c r="P22" s="8" t="e">
        <f>#REF!*#REF!*6</f>
        <v>#REF!</v>
      </c>
      <c r="Q22" s="8" t="e">
        <f>#REF!*#REF!*#REF!</f>
        <v>#REF!</v>
      </c>
      <c r="R22" s="8" t="e">
        <f>#REF!*#REF!*6</f>
        <v>#REF!</v>
      </c>
      <c r="S22" s="8" t="e">
        <f>#REF!*#REF!*6</f>
        <v>#REF!</v>
      </c>
      <c r="T22" s="15" t="e">
        <f>#REF!*#REF!*#REF!</f>
        <v>#REF!</v>
      </c>
      <c r="U22" s="15" t="e">
        <f>#REF!*#REF!*6</f>
        <v>#REF!</v>
      </c>
      <c r="V22" s="15" t="e">
        <f>#REF!*#REF!*6</f>
        <v>#REF!</v>
      </c>
      <c r="W22" s="35" t="e">
        <f>#REF!*#REF!*#REF!</f>
        <v>#REF!</v>
      </c>
      <c r="X22" s="35" t="e">
        <f>#REF!*#REF!*6</f>
        <v>#REF!</v>
      </c>
      <c r="Y22" s="43" t="e">
        <f>#REF!*#REF!*6</f>
        <v>#REF!</v>
      </c>
      <c r="Z22" s="15" t="e">
        <f>#REF!*#REF!*#REF!</f>
        <v>#REF!</v>
      </c>
      <c r="AA22" s="15" t="e">
        <f>#REF!*#REF!*6</f>
        <v>#REF!</v>
      </c>
      <c r="AB22" s="15" t="e">
        <f>#REF!*#REF!*6</f>
        <v>#REF!</v>
      </c>
      <c r="AC22" s="8" t="e">
        <f>#REF!*#REF!*#REF!</f>
        <v>#REF!</v>
      </c>
      <c r="AD22" s="8" t="e">
        <f>#REF!*#REF!*6</f>
        <v>#REF!</v>
      </c>
      <c r="AE22" s="8" t="e">
        <f>#REF!*#REF!*6</f>
        <v>#REF!</v>
      </c>
      <c r="AF22" s="15" t="e">
        <f>AG22+AH22</f>
        <v>#REF!</v>
      </c>
      <c r="AG22" s="15" t="e">
        <f>#REF!*#REF!*6</f>
        <v>#REF!</v>
      </c>
      <c r="AH22" s="15" t="e">
        <f>#REF!*#REF!*6</f>
        <v>#REF!</v>
      </c>
      <c r="AI22" s="8" t="e">
        <f>#REF!*#REF!*#REF!</f>
        <v>#REF!</v>
      </c>
      <c r="AJ22" s="8" t="e">
        <f>#REF!*#REF!*6</f>
        <v>#REF!</v>
      </c>
      <c r="AK22" s="8" t="e">
        <f>#REF!*#REF!*6</f>
        <v>#REF!</v>
      </c>
      <c r="AL22" s="8" t="e">
        <f>#REF!*#REF!*#REF!</f>
        <v>#REF!</v>
      </c>
      <c r="AM22" s="8" t="e">
        <f>#REF!*#REF!*6</f>
        <v>#REF!</v>
      </c>
      <c r="AN22" s="8" t="e">
        <f>#REF!*#REF!*6</f>
        <v>#REF!</v>
      </c>
      <c r="AO22" s="8" t="e">
        <f>#REF!*#REF!*#REF!</f>
        <v>#REF!</v>
      </c>
      <c r="AP22" s="8" t="e">
        <f>#REF!*#REF!*6</f>
        <v>#REF!</v>
      </c>
      <c r="AQ22" s="8" t="e">
        <f>#REF!*#REF!*6</f>
        <v>#REF!</v>
      </c>
      <c r="AR22" s="15" t="e">
        <f>#REF!*#REF!*#REF!</f>
        <v>#REF!</v>
      </c>
      <c r="AS22" s="15" t="e">
        <f>#REF!*#REF!*6</f>
        <v>#REF!</v>
      </c>
      <c r="AT22" s="15" t="e">
        <f>#REF!*#REF!*6</f>
        <v>#REF!</v>
      </c>
      <c r="AU22" s="15" t="e">
        <f>#REF!*#REF!*#REF!</f>
        <v>#REF!</v>
      </c>
      <c r="AV22" s="15" t="e">
        <f>#REF!*#REF!*6</f>
        <v>#REF!</v>
      </c>
      <c r="AW22" s="15" t="e">
        <f>#REF!*#REF!*6</f>
        <v>#REF!</v>
      </c>
      <c r="AX22" s="8" t="e">
        <f>#REF!*#REF!*#REF!</f>
        <v>#REF!</v>
      </c>
      <c r="AY22" s="8" t="e">
        <f>#REF!*#REF!*6</f>
        <v>#REF!</v>
      </c>
      <c r="AZ22" s="8" t="e">
        <f>#REF!*#REF!*6</f>
        <v>#REF!</v>
      </c>
      <c r="BA22" s="26" t="e">
        <f>#REF!*#REF!*#REF!</f>
        <v>#REF!</v>
      </c>
      <c r="BB22" s="26" t="e">
        <f>#REF!*#REF!*6</f>
        <v>#REF!</v>
      </c>
      <c r="BC22" s="26" t="e">
        <f>#REF!*#REF!*6</f>
        <v>#REF!</v>
      </c>
      <c r="BD22" s="8" t="e">
        <f>#REF!*#REF!*#REF!</f>
        <v>#REF!</v>
      </c>
      <c r="BE22" s="8" t="e">
        <f>#REF!*#REF!*6</f>
        <v>#REF!</v>
      </c>
      <c r="BF22" s="8" t="e">
        <f>#REF!*#REF!*6</f>
        <v>#REF!</v>
      </c>
      <c r="BG22" s="15" t="e">
        <f>#REF!*#REF!*#REF!</f>
        <v>#REF!</v>
      </c>
      <c r="BH22" s="15" t="e">
        <f>#REF!*#REF!*6</f>
        <v>#REF!</v>
      </c>
      <c r="BI22" s="15" t="e">
        <f>#REF!*#REF!*6</f>
        <v>#REF!</v>
      </c>
      <c r="BJ22" s="8" t="e">
        <f>#REF!*#REF!*#REF!</f>
        <v>#REF!</v>
      </c>
      <c r="BK22" s="8" t="e">
        <f>#REF!*#REF!*6</f>
        <v>#REF!</v>
      </c>
      <c r="BL22" s="8" t="e">
        <f>#REF!*#REF!*6</f>
        <v>#REF!</v>
      </c>
      <c r="BM22" s="46">
        <v>2272.536</v>
      </c>
      <c r="BN22" s="46">
        <v>1082.16</v>
      </c>
      <c r="BO22" s="46">
        <v>1190.376</v>
      </c>
    </row>
    <row r="23" spans="1:67" s="2" customFormat="1" ht="12.75">
      <c r="A23" s="9" t="s">
        <v>42</v>
      </c>
      <c r="B23" s="31" t="e">
        <f>((B15-#REF!)+B20)*(15.8%)</f>
        <v>#REF!</v>
      </c>
      <c r="C23" s="9" t="e">
        <f>((C15-#REF!)+C20)*(15.8%)</f>
        <v>#REF!</v>
      </c>
      <c r="D23" s="9" t="e">
        <f>((D15-#REF!)+D20)*(15.8%)</f>
        <v>#REF!</v>
      </c>
      <c r="E23" s="2" t="e">
        <f>((E15-#REF!)+E20)*(15.8%)</f>
        <v>#REF!</v>
      </c>
      <c r="F23" s="2" t="e">
        <f>((F15-#REF!)+F20)*(15.8%)</f>
        <v>#REF!</v>
      </c>
      <c r="G23" s="2" t="e">
        <f>((G15-#REF!)+G20)*(15.8%)</f>
        <v>#REF!</v>
      </c>
      <c r="H23" s="2" t="e">
        <f>((H15-#REF!)+H20)*(15.8%)</f>
        <v>#REF!</v>
      </c>
      <c r="I23" s="2" t="e">
        <f>((I15-#REF!)+I20)*(15.8%)</f>
        <v>#REF!</v>
      </c>
      <c r="J23" s="2" t="e">
        <f>((J15-#REF!)+J20)*(15.8%)</f>
        <v>#REF!</v>
      </c>
      <c r="K23" s="12" t="e">
        <f>((K15-#REF!)+K20)*(15.8%)</f>
        <v>#REF!</v>
      </c>
      <c r="L23" s="12" t="e">
        <f>((L15-#REF!)+L20)*(15.8%)</f>
        <v>#REF!</v>
      </c>
      <c r="M23" s="12" t="e">
        <f>((M15-#REF!)+M20)*(15.8%)</f>
        <v>#REF!</v>
      </c>
      <c r="N23" s="2" t="e">
        <f>((N15-#REF!)+N20)*(15.8%)</f>
        <v>#REF!</v>
      </c>
      <c r="O23" s="2" t="e">
        <f>((O15-#REF!)+O20)*(15.8%)</f>
        <v>#REF!</v>
      </c>
      <c r="P23" s="2" t="e">
        <f>((P15-#REF!)+P20)*(15.8%)</f>
        <v>#REF!</v>
      </c>
      <c r="Q23" s="2" t="e">
        <f>((Q15-#REF!)+Q20)*(15.8%)</f>
        <v>#REF!</v>
      </c>
      <c r="R23" s="2" t="e">
        <f>((R15-#REF!)+R20)*(15.8%)</f>
        <v>#REF!</v>
      </c>
      <c r="S23" s="2" t="e">
        <f>((S15-#REF!)+S20)*(15.8%)</f>
        <v>#REF!</v>
      </c>
      <c r="T23" s="12" t="e">
        <f>((T15-#REF!)+T20)*(15.8%)</f>
        <v>#REF!</v>
      </c>
      <c r="U23" s="12" t="e">
        <f>((U15-#REF!)+U20)*(15.8%)</f>
        <v>#REF!</v>
      </c>
      <c r="V23" s="12" t="e">
        <f>((V15-#REF!)+V20)*(15.8%)</f>
        <v>#REF!</v>
      </c>
      <c r="W23" s="36" t="e">
        <f>((W15-#REF!)+W20)*(15.8%)</f>
        <v>#REF!</v>
      </c>
      <c r="X23" s="36" t="e">
        <f>((X15-#REF!)+X20)*(15.8%)</f>
        <v>#REF!</v>
      </c>
      <c r="Y23" s="44" t="e">
        <f>((Y15-#REF!)+Y20)*(15.8%)</f>
        <v>#REF!</v>
      </c>
      <c r="Z23" s="12" t="e">
        <f>((Z15-#REF!)+Z20)*(15.8%)</f>
        <v>#REF!</v>
      </c>
      <c r="AA23" s="12" t="e">
        <f>((AA15-#REF!)+AA20)*(15.8%)</f>
        <v>#REF!</v>
      </c>
      <c r="AB23" s="12" t="e">
        <f>((AB15-#REF!)+AB20)*(15.8%)</f>
        <v>#REF!</v>
      </c>
      <c r="AC23" s="2" t="e">
        <f>((AC15-#REF!)+AC20)*(15.8%)</f>
        <v>#REF!</v>
      </c>
      <c r="AD23" s="2" t="e">
        <f>((AD15-#REF!)+AD20)*(15.8%)</f>
        <v>#REF!</v>
      </c>
      <c r="AE23" s="2" t="e">
        <f>((AE15-#REF!)+AE20)*(15.8%)</f>
        <v>#REF!</v>
      </c>
      <c r="AF23" s="12" t="e">
        <f>((AF15-#REF!)+AF20)*(15.8%)</f>
        <v>#REF!</v>
      </c>
      <c r="AG23" s="12" t="e">
        <f>((AG15-#REF!)+AG20)*(15.8%)</f>
        <v>#REF!</v>
      </c>
      <c r="AH23" s="12" t="e">
        <f>((AH15-#REF!)+AH20)*(15.8%)</f>
        <v>#REF!</v>
      </c>
      <c r="AI23" s="2" t="e">
        <f>((AI15-#REF!)+AI20)*(15.8%)</f>
        <v>#REF!</v>
      </c>
      <c r="AJ23" s="2" t="e">
        <f>((AJ15-#REF!)+AJ20)*(15.8%)</f>
        <v>#REF!</v>
      </c>
      <c r="AK23" s="2" t="e">
        <f>((AK15-#REF!)+AK20)*(15.8%)</f>
        <v>#REF!</v>
      </c>
      <c r="AL23" s="2" t="e">
        <f>((AL15-#REF!)+AL20)*(15.8%)</f>
        <v>#REF!</v>
      </c>
      <c r="AM23" s="2" t="e">
        <f>((AM15-#REF!)+AM20)*(15.8%)</f>
        <v>#REF!</v>
      </c>
      <c r="AN23" s="2" t="e">
        <f>((AN15-#REF!)+AN20)*(15.8%)</f>
        <v>#REF!</v>
      </c>
      <c r="AO23" s="2" t="e">
        <f>((AO15-#REF!)+AO20)*(15.8%)</f>
        <v>#REF!</v>
      </c>
      <c r="AP23" s="2" t="e">
        <f>((AP15-#REF!)+AP20)*(15.8%)</f>
        <v>#REF!</v>
      </c>
      <c r="AQ23" s="2" t="e">
        <f>((AQ15-#REF!)+AQ20)*(15.8%)</f>
        <v>#REF!</v>
      </c>
      <c r="AR23" s="12" t="e">
        <f>((AR15-#REF!)+AR20)*(15.8%)</f>
        <v>#REF!</v>
      </c>
      <c r="AS23" s="12" t="e">
        <f>((AS15-#REF!)+AS20)*(15.8%)</f>
        <v>#REF!</v>
      </c>
      <c r="AT23" s="12" t="e">
        <f>((AT15-#REF!)+AT20)*(15.8%)</f>
        <v>#REF!</v>
      </c>
      <c r="AU23" s="12" t="e">
        <f>((AU15-#REF!)+AU20)*(15.8%)</f>
        <v>#REF!</v>
      </c>
      <c r="AV23" s="12" t="e">
        <f>((AV15-#REF!)+AV20)*(15.8%)</f>
        <v>#REF!</v>
      </c>
      <c r="AW23" s="12" t="e">
        <f>((AW15-#REF!)+AW20)*(15.8%)</f>
        <v>#REF!</v>
      </c>
      <c r="AX23" s="2" t="e">
        <f>((AX15-#REF!)+AX20)*(15.8%)</f>
        <v>#REF!</v>
      </c>
      <c r="AY23" s="2" t="e">
        <f>((AY15-#REF!)+AY20)*(15.8%)</f>
        <v>#REF!</v>
      </c>
      <c r="AZ23" s="2" t="e">
        <f>((AZ15-#REF!)+AZ20)*(15.8%)</f>
        <v>#REF!</v>
      </c>
      <c r="BA23" s="24" t="e">
        <f>((BA15-#REF!)+BA20)*(15.8%)</f>
        <v>#REF!</v>
      </c>
      <c r="BB23" s="24" t="e">
        <f>((BB15-#REF!)+BB20)*(15.8%)</f>
        <v>#REF!</v>
      </c>
      <c r="BC23" s="24" t="e">
        <f>((BC15-#REF!)+BC20)*(15.8%)</f>
        <v>#REF!</v>
      </c>
      <c r="BD23" s="2" t="e">
        <f>((BD15-#REF!)+BD20)*(15.8%)</f>
        <v>#REF!</v>
      </c>
      <c r="BE23" s="2" t="e">
        <f>((BE15-#REF!)+BE20)*(15.8%)</f>
        <v>#REF!</v>
      </c>
      <c r="BF23" s="2" t="e">
        <f>((BF15-#REF!)+BF20)*(15.8%)</f>
        <v>#REF!</v>
      </c>
      <c r="BG23" s="12" t="e">
        <f>((BG15-#REF!)+BG20)*(15.8%)</f>
        <v>#REF!</v>
      </c>
      <c r="BH23" s="12" t="e">
        <f>((BH15-#REF!)+BH20)*(15.8%)</f>
        <v>#REF!</v>
      </c>
      <c r="BI23" s="12" t="e">
        <f>((BI15-#REF!)+BI20)*(15.8%)</f>
        <v>#REF!</v>
      </c>
      <c r="BJ23" s="2" t="e">
        <f>((BJ15-#REF!)+BJ20)*(15.8%)</f>
        <v>#REF!</v>
      </c>
      <c r="BK23" s="2" t="e">
        <f>((BK15-#REF!)+BK20)*(15.8%)</f>
        <v>#REF!</v>
      </c>
      <c r="BL23" s="2" t="e">
        <f>((BL15-#REF!)+BL20)*(15.8%)</f>
        <v>#REF!</v>
      </c>
      <c r="BM23" s="46">
        <v>3349.9048863742214</v>
      </c>
      <c r="BN23" s="46">
        <v>1595.127762141832</v>
      </c>
      <c r="BO23" s="46">
        <v>1754.7771242323897</v>
      </c>
    </row>
    <row r="24" spans="1:67" s="2" customFormat="1" ht="25.5">
      <c r="A24" s="37" t="s">
        <v>43</v>
      </c>
      <c r="B24" s="31" t="e">
        <f>SUM(#REF!)</f>
        <v>#REF!</v>
      </c>
      <c r="C24" s="9" t="e">
        <f>SUM(#REF!)</f>
        <v>#REF!</v>
      </c>
      <c r="D24" s="9" t="e">
        <f>SUM(#REF!)</f>
        <v>#REF!</v>
      </c>
      <c r="E24" s="2" t="e">
        <f>SUM(#REF!)</f>
        <v>#REF!</v>
      </c>
      <c r="F24" s="2" t="e">
        <f>SUM(#REF!)</f>
        <v>#REF!</v>
      </c>
      <c r="G24" s="2" t="e">
        <f>SUM(#REF!)</f>
        <v>#REF!</v>
      </c>
      <c r="H24" s="2" t="e">
        <f>SUM(#REF!)</f>
        <v>#REF!</v>
      </c>
      <c r="I24" s="2" t="e">
        <f>SUM(#REF!)</f>
        <v>#REF!</v>
      </c>
      <c r="J24" s="2" t="e">
        <f>SUM(#REF!)</f>
        <v>#REF!</v>
      </c>
      <c r="K24" s="12" t="e">
        <f>SUM(#REF!)</f>
        <v>#REF!</v>
      </c>
      <c r="L24" s="12" t="e">
        <f>SUM(#REF!)</f>
        <v>#REF!</v>
      </c>
      <c r="M24" s="12" t="e">
        <f>SUM(#REF!)</f>
        <v>#REF!</v>
      </c>
      <c r="N24" s="2" t="e">
        <f>SUM(#REF!)</f>
        <v>#REF!</v>
      </c>
      <c r="O24" s="2" t="e">
        <f>SUM(#REF!)</f>
        <v>#REF!</v>
      </c>
      <c r="P24" s="2" t="e">
        <f>SUM(#REF!)</f>
        <v>#REF!</v>
      </c>
      <c r="Q24" s="2" t="e">
        <f>SUM(#REF!)</f>
        <v>#REF!</v>
      </c>
      <c r="R24" s="2" t="e">
        <f>SUM(#REF!)</f>
        <v>#REF!</v>
      </c>
      <c r="S24" s="2" t="e">
        <f>SUM(#REF!)</f>
        <v>#REF!</v>
      </c>
      <c r="T24" s="12" t="e">
        <f>SUM(#REF!)</f>
        <v>#REF!</v>
      </c>
      <c r="U24" s="12" t="e">
        <f>SUM(#REF!)</f>
        <v>#REF!</v>
      </c>
      <c r="V24" s="12" t="e">
        <f>SUM(#REF!)</f>
        <v>#REF!</v>
      </c>
      <c r="W24" s="36" t="e">
        <f>SUM(#REF!)</f>
        <v>#REF!</v>
      </c>
      <c r="X24" s="36" t="e">
        <f>SUM(#REF!)</f>
        <v>#REF!</v>
      </c>
      <c r="Y24" s="44" t="e">
        <f>SUM(#REF!)</f>
        <v>#REF!</v>
      </c>
      <c r="Z24" s="12" t="e">
        <f>SUM(#REF!)</f>
        <v>#REF!</v>
      </c>
      <c r="AA24" s="12" t="e">
        <f>SUM(#REF!)</f>
        <v>#REF!</v>
      </c>
      <c r="AB24" s="12" t="e">
        <f>SUM(#REF!)</f>
        <v>#REF!</v>
      </c>
      <c r="AC24" s="2" t="e">
        <f>SUM(#REF!)</f>
        <v>#REF!</v>
      </c>
      <c r="AD24" s="2" t="e">
        <f>SUM(#REF!)</f>
        <v>#REF!</v>
      </c>
      <c r="AE24" s="2" t="e">
        <f>SUM(#REF!)</f>
        <v>#REF!</v>
      </c>
      <c r="AF24" s="12" t="e">
        <f>SUM(#REF!)</f>
        <v>#REF!</v>
      </c>
      <c r="AG24" s="12" t="e">
        <f>SUM(#REF!)</f>
        <v>#REF!</v>
      </c>
      <c r="AH24" s="12" t="e">
        <f>SUM(#REF!)</f>
        <v>#REF!</v>
      </c>
      <c r="AI24" s="2" t="e">
        <f>SUM(#REF!)</f>
        <v>#REF!</v>
      </c>
      <c r="AJ24" s="2" t="e">
        <f>SUM(#REF!)</f>
        <v>#REF!</v>
      </c>
      <c r="AK24" s="2" t="e">
        <f>SUM(#REF!)</f>
        <v>#REF!</v>
      </c>
      <c r="AL24" s="2" t="e">
        <f>SUM(#REF!)</f>
        <v>#REF!</v>
      </c>
      <c r="AM24" s="2" t="e">
        <f>SUM(#REF!)</f>
        <v>#REF!</v>
      </c>
      <c r="AN24" s="2" t="e">
        <f>SUM(#REF!)</f>
        <v>#REF!</v>
      </c>
      <c r="AO24" s="2" t="e">
        <f>SUM(#REF!)</f>
        <v>#REF!</v>
      </c>
      <c r="AP24" s="2" t="e">
        <f>SUM(#REF!)</f>
        <v>#REF!</v>
      </c>
      <c r="AQ24" s="2" t="e">
        <f>SUM(#REF!)</f>
        <v>#REF!</v>
      </c>
      <c r="AR24" s="12" t="e">
        <f>SUM(#REF!)</f>
        <v>#REF!</v>
      </c>
      <c r="AS24" s="12" t="e">
        <f>SUM(#REF!)</f>
        <v>#REF!</v>
      </c>
      <c r="AT24" s="12" t="e">
        <f>SUM(#REF!)</f>
        <v>#REF!</v>
      </c>
      <c r="AU24" s="12" t="e">
        <f>SUM(#REF!)</f>
        <v>#REF!</v>
      </c>
      <c r="AV24" s="12" t="e">
        <f>SUM(#REF!)</f>
        <v>#REF!</v>
      </c>
      <c r="AW24" s="12" t="e">
        <f>SUM(#REF!)</f>
        <v>#REF!</v>
      </c>
      <c r="AX24" s="2" t="e">
        <f>SUM(#REF!)</f>
        <v>#REF!</v>
      </c>
      <c r="AY24" s="2" t="e">
        <f>SUM(#REF!)</f>
        <v>#REF!</v>
      </c>
      <c r="AZ24" s="2" t="e">
        <f>SUM(#REF!)</f>
        <v>#REF!</v>
      </c>
      <c r="BA24" s="24" t="e">
        <f>SUM(#REF!)</f>
        <v>#REF!</v>
      </c>
      <c r="BB24" s="24" t="e">
        <f>SUM(#REF!)</f>
        <v>#REF!</v>
      </c>
      <c r="BC24" s="24" t="e">
        <f>SUM(#REF!)</f>
        <v>#REF!</v>
      </c>
      <c r="BD24" s="2" t="e">
        <f>SUM(#REF!)</f>
        <v>#REF!</v>
      </c>
      <c r="BE24" s="2" t="e">
        <f>SUM(#REF!)</f>
        <v>#REF!</v>
      </c>
      <c r="BF24" s="2" t="e">
        <f>SUM(#REF!)</f>
        <v>#REF!</v>
      </c>
      <c r="BG24" s="12" t="e">
        <f>SUM(#REF!)</f>
        <v>#REF!</v>
      </c>
      <c r="BH24" s="12" t="e">
        <f>SUM(#REF!)</f>
        <v>#REF!</v>
      </c>
      <c r="BI24" s="12" t="e">
        <f>SUM(#REF!)</f>
        <v>#REF!</v>
      </c>
      <c r="BJ24" s="2" t="e">
        <f>SUM(#REF!)</f>
        <v>#REF!</v>
      </c>
      <c r="BK24" s="2" t="e">
        <f>SUM(#REF!)</f>
        <v>#REF!</v>
      </c>
      <c r="BL24" s="2" t="e">
        <f>SUM(#REF!)</f>
        <v>#REF!</v>
      </c>
      <c r="BM24" s="46">
        <v>5989.076420338984</v>
      </c>
      <c r="BN24" s="46">
        <v>2851.941152542373</v>
      </c>
      <c r="BO24" s="46">
        <v>3137.135267796611</v>
      </c>
    </row>
    <row r="25" spans="1:67" s="2" customFormat="1" ht="12.75">
      <c r="A25" s="9" t="s">
        <v>51</v>
      </c>
      <c r="B25" s="31" t="e">
        <f>B11+B15+B16+B23+B24</f>
        <v>#REF!</v>
      </c>
      <c r="C25" s="9" t="e">
        <f>C11+C15+C16+C23+C24</f>
        <v>#REF!</v>
      </c>
      <c r="D25" s="9" t="e">
        <f>D11+D15+D16+D23+D24</f>
        <v>#REF!</v>
      </c>
      <c r="E25" s="2" t="e">
        <f>E11+E15+E16+E23+#REF!+#REF!+#REF!</f>
        <v>#REF!</v>
      </c>
      <c r="F25" s="2" t="e">
        <f>F11+F15+F16+F23+#REF!+#REF!+#REF!</f>
        <v>#REF!</v>
      </c>
      <c r="G25" s="2" t="e">
        <f>G11+G15+G16+G23+#REF!+#REF!+#REF!</f>
        <v>#REF!</v>
      </c>
      <c r="H25" s="2" t="e">
        <f>H11+H15+H16+H23+#REF!+#REF!+#REF!</f>
        <v>#REF!</v>
      </c>
      <c r="I25" s="2" t="e">
        <f>I11+I15+I16+I23+#REF!+#REF!+#REF!</f>
        <v>#REF!</v>
      </c>
      <c r="J25" s="2" t="e">
        <f>J11+J15+J16+J23+#REF!+#REF!+#REF!</f>
        <v>#REF!</v>
      </c>
      <c r="K25" s="12" t="e">
        <f>K11+K15+K16+K23+#REF!+#REF!+#REF!</f>
        <v>#REF!</v>
      </c>
      <c r="L25" s="12" t="e">
        <f>L11+L15+L16+L23+#REF!+#REF!+#REF!</f>
        <v>#REF!</v>
      </c>
      <c r="M25" s="12" t="e">
        <f>M11+M15+M16+M23+#REF!+#REF!+#REF!</f>
        <v>#REF!</v>
      </c>
      <c r="N25" s="2" t="e">
        <f>N11+N15+N16+N23+#REF!+#REF!+#REF!</f>
        <v>#REF!</v>
      </c>
      <c r="O25" s="2" t="e">
        <f>O11+O15+O16+O23+#REF!+#REF!+#REF!</f>
        <v>#REF!</v>
      </c>
      <c r="P25" s="2" t="e">
        <f>P11+P15+P16+P23+#REF!+#REF!+#REF!</f>
        <v>#REF!</v>
      </c>
      <c r="Q25" s="2" t="e">
        <f>Q11+Q15+Q16+Q23+#REF!+#REF!+#REF!</f>
        <v>#REF!</v>
      </c>
      <c r="R25" s="2" t="e">
        <f>R11+R15+R16+R23+#REF!+#REF!+#REF!</f>
        <v>#REF!</v>
      </c>
      <c r="S25" s="2" t="e">
        <f>S11+S15+S16+S23+#REF!+#REF!+#REF!</f>
        <v>#REF!</v>
      </c>
      <c r="T25" s="12" t="e">
        <f>T11+T15+T16+T23+#REF!+#REF!+#REF!</f>
        <v>#REF!</v>
      </c>
      <c r="U25" s="12" t="e">
        <f>U11+U15+U16+U23+#REF!+#REF!+#REF!</f>
        <v>#REF!</v>
      </c>
      <c r="V25" s="12" t="e">
        <f>V11+V15+V16+V23+#REF!+#REF!+#REF!</f>
        <v>#REF!</v>
      </c>
      <c r="W25" s="36" t="e">
        <f>W11+W15+W16+W23+#REF!+#REF!+#REF!</f>
        <v>#REF!</v>
      </c>
      <c r="X25" s="36" t="e">
        <f>X11+X15+X16+X23+#REF!+#REF!+#REF!</f>
        <v>#REF!</v>
      </c>
      <c r="Y25" s="44" t="e">
        <f>Y11+Y15+Y16+Y23+#REF!+#REF!+#REF!</f>
        <v>#REF!</v>
      </c>
      <c r="Z25" s="12" t="e">
        <f>Z11+Z15+Z16+Z23+#REF!+#REF!+#REF!</f>
        <v>#REF!</v>
      </c>
      <c r="AA25" s="12" t="e">
        <f>AA11+AA15+AA16+AA23+#REF!+#REF!+#REF!</f>
        <v>#REF!</v>
      </c>
      <c r="AB25" s="12" t="e">
        <f>AB11+AB15+AB16+AB23+#REF!+#REF!+#REF!</f>
        <v>#REF!</v>
      </c>
      <c r="AC25" s="2" t="e">
        <f>AC11+AC15+AC16+AC23+#REF!+#REF!+#REF!</f>
        <v>#REF!</v>
      </c>
      <c r="AD25" s="2" t="e">
        <f>AD11+AD15+AD16+AD23+#REF!+#REF!+#REF!</f>
        <v>#REF!</v>
      </c>
      <c r="AE25" s="2" t="e">
        <f>AE11+AE15+AE16+AE23+#REF!+#REF!+#REF!</f>
        <v>#REF!</v>
      </c>
      <c r="AF25" s="12" t="e">
        <f>AF11+AF15+AF16+AF23+#REF!+#REF!+#REF!</f>
        <v>#REF!</v>
      </c>
      <c r="AG25" s="12" t="e">
        <f>AG11+AG15+AG16+AG23+#REF!+#REF!+#REF!</f>
        <v>#REF!</v>
      </c>
      <c r="AH25" s="12" t="e">
        <f>AH11+AH15+AH16+AH23+#REF!+#REF!+#REF!</f>
        <v>#REF!</v>
      </c>
      <c r="AI25" s="2" t="e">
        <f>AI11+AI15+AI16+AI23+#REF!+#REF!+#REF!</f>
        <v>#REF!</v>
      </c>
      <c r="AJ25" s="2" t="e">
        <f>AJ11+AJ15+AJ16+AJ23+#REF!+#REF!+#REF!</f>
        <v>#REF!</v>
      </c>
      <c r="AK25" s="2" t="e">
        <f>AK11+AK15+AK16+AK23+#REF!+#REF!+#REF!</f>
        <v>#REF!</v>
      </c>
      <c r="AL25" s="2" t="e">
        <f>AL11+AL15+AL16+AL23+#REF!+#REF!+#REF!</f>
        <v>#REF!</v>
      </c>
      <c r="AM25" s="2" t="e">
        <f>AM11+AM15+AM16+AM23+#REF!+#REF!+#REF!</f>
        <v>#REF!</v>
      </c>
      <c r="AN25" s="2" t="e">
        <f>AN11+AN15+AN16+AN23+#REF!+#REF!+#REF!</f>
        <v>#REF!</v>
      </c>
      <c r="AO25" s="2" t="e">
        <f>AO11+AO15+AO16+AO23+#REF!+#REF!+#REF!</f>
        <v>#REF!</v>
      </c>
      <c r="AP25" s="2" t="e">
        <f>AP11+AP15+AP16+AP23+#REF!+#REF!+#REF!</f>
        <v>#REF!</v>
      </c>
      <c r="AQ25" s="2" t="e">
        <f>AQ11+AQ15+AQ16+AQ23+#REF!+#REF!+#REF!</f>
        <v>#REF!</v>
      </c>
      <c r="AR25" s="12" t="e">
        <f>AR11+AR15+AR16+AR23+#REF!+#REF!+#REF!</f>
        <v>#REF!</v>
      </c>
      <c r="AS25" s="12" t="e">
        <f>AS11+AS15+AS16+AS23+#REF!+#REF!+#REF!</f>
        <v>#REF!</v>
      </c>
      <c r="AT25" s="12" t="e">
        <f>AT11+AT15+AT16+AT23+#REF!+#REF!+#REF!</f>
        <v>#REF!</v>
      </c>
      <c r="AU25" s="12" t="e">
        <f>AU11+AU15+AU16+AU23+#REF!+#REF!+#REF!</f>
        <v>#REF!</v>
      </c>
      <c r="AV25" s="12" t="e">
        <f>AV11+AV15+AV16+AV23+#REF!+#REF!+#REF!</f>
        <v>#REF!</v>
      </c>
      <c r="AW25" s="12" t="e">
        <f>AW11+AW15+AW16+AW23+#REF!+#REF!+#REF!</f>
        <v>#REF!</v>
      </c>
      <c r="AX25" s="2" t="e">
        <f>AX11+AX15+AX16+AX23+#REF!+#REF!+#REF!</f>
        <v>#REF!</v>
      </c>
      <c r="AY25" s="2" t="e">
        <f>AY11+AY15+AY16+AY23+#REF!+#REF!+#REF!</f>
        <v>#REF!</v>
      </c>
      <c r="AZ25" s="2" t="e">
        <f>AZ11+AZ15+AZ16+AZ23+#REF!+#REF!+#REF!</f>
        <v>#REF!</v>
      </c>
      <c r="BA25" s="24" t="e">
        <f>BA11+BA15+BA16+BA23+#REF!+#REF!+#REF!</f>
        <v>#REF!</v>
      </c>
      <c r="BB25" s="24" t="e">
        <f>BB11+BB15+BB16+BB23+#REF!+#REF!+#REF!</f>
        <v>#REF!</v>
      </c>
      <c r="BC25" s="24" t="e">
        <f>BC11+BC15+BC16+BC23+#REF!+#REF!+#REF!</f>
        <v>#REF!</v>
      </c>
      <c r="BD25" s="2" t="e">
        <f>BD11+BD15+BD16+BD23+#REF!+#REF!+#REF!</f>
        <v>#REF!</v>
      </c>
      <c r="BE25" s="2" t="e">
        <f>BE11+BE15+BE16+BE23+#REF!+#REF!+#REF!</f>
        <v>#REF!</v>
      </c>
      <c r="BF25" s="2" t="e">
        <f>BF11+BF15+BF16+BF23+#REF!+#REF!+#REF!</f>
        <v>#REF!</v>
      </c>
      <c r="BG25" s="12" t="e">
        <f>BG11+BG15+BG16+BG23+#REF!+#REF!+#REF!</f>
        <v>#REF!</v>
      </c>
      <c r="BH25" s="12" t="e">
        <f>BH11+BH15+BH16+BH23+#REF!+#REF!+#REF!</f>
        <v>#REF!</v>
      </c>
      <c r="BI25" s="12" t="e">
        <f>BI11+BI15+BI16+BI23+#REF!+#REF!+#REF!</f>
        <v>#REF!</v>
      </c>
      <c r="BJ25" s="2" t="e">
        <f>BJ11+BJ15+BJ16+BJ23+#REF!+#REF!+#REF!</f>
        <v>#REF!</v>
      </c>
      <c r="BK25" s="2" t="e">
        <f>BK11+BK15+BK16+BK23+#REF!+#REF!+#REF!</f>
        <v>#REF!</v>
      </c>
      <c r="BL25" s="2" t="e">
        <f>BL11+BL15+BL16+BL23+#REF!+#REF!+#REF!</f>
        <v>#REF!</v>
      </c>
      <c r="BM25" s="46">
        <v>47205.390218495995</v>
      </c>
      <c r="BN25" s="46">
        <v>22480.463000628002</v>
      </c>
      <c r="BO25" s="46">
        <v>24724.927217867986</v>
      </c>
    </row>
    <row r="26" spans="1:67" s="2" customFormat="1" ht="12.75">
      <c r="A26" s="9" t="s">
        <v>60</v>
      </c>
      <c r="B26" s="31" t="e">
        <f>(B25-B11)*3%</f>
        <v>#REF!</v>
      </c>
      <c r="C26" s="9" t="e">
        <f>(C25-C11)*3%</f>
        <v>#REF!</v>
      </c>
      <c r="D26" s="9" t="e">
        <f>(D25-D11)*3%</f>
        <v>#REF!</v>
      </c>
      <c r="E26" s="2" t="e">
        <f>(E25-E11)*3%</f>
        <v>#REF!</v>
      </c>
      <c r="F26" s="2" t="e">
        <f>(F25-F11)*3%</f>
        <v>#REF!</v>
      </c>
      <c r="G26" s="2" t="e">
        <f>(G25-G11)*3%</f>
        <v>#REF!</v>
      </c>
      <c r="H26" s="2" t="e">
        <f>(H25-H11)*3%</f>
        <v>#REF!</v>
      </c>
      <c r="I26" s="2" t="e">
        <f>(I25-I11)*3%</f>
        <v>#REF!</v>
      </c>
      <c r="J26" s="2" t="e">
        <f>(J25-J11)*3%</f>
        <v>#REF!</v>
      </c>
      <c r="K26" s="12" t="e">
        <f>(K25-K11)*3%</f>
        <v>#REF!</v>
      </c>
      <c r="L26" s="12" t="e">
        <f>(L25-L11)*3%</f>
        <v>#REF!</v>
      </c>
      <c r="M26" s="12" t="e">
        <f>(M25-M11)*3%</f>
        <v>#REF!</v>
      </c>
      <c r="N26" s="2" t="e">
        <f>(N25-N11)*3%</f>
        <v>#REF!</v>
      </c>
      <c r="O26" s="2" t="e">
        <f>(O25-O11)*3%</f>
        <v>#REF!</v>
      </c>
      <c r="P26" s="2" t="e">
        <f>(P25-P11)*3%</f>
        <v>#REF!</v>
      </c>
      <c r="Q26" s="2" t="e">
        <f>(Q25-Q11)*3%</f>
        <v>#REF!</v>
      </c>
      <c r="R26" s="2" t="e">
        <f>(R25-R11)*3%</f>
        <v>#REF!</v>
      </c>
      <c r="S26" s="2" t="e">
        <f>(S25-S11)*3%</f>
        <v>#REF!</v>
      </c>
      <c r="T26" s="12" t="e">
        <f>(T25-T11)*3%</f>
        <v>#REF!</v>
      </c>
      <c r="U26" s="12" t="e">
        <f>(U25-U11)*3%</f>
        <v>#REF!</v>
      </c>
      <c r="V26" s="12" t="e">
        <f>(V25-V11)*3%</f>
        <v>#REF!</v>
      </c>
      <c r="W26" s="36" t="e">
        <f>(W25-W11)*3%</f>
        <v>#REF!</v>
      </c>
      <c r="X26" s="36" t="e">
        <f>(X25-X11)*3%</f>
        <v>#REF!</v>
      </c>
      <c r="Y26" s="44" t="e">
        <f>(Y25-Y11)*3%</f>
        <v>#REF!</v>
      </c>
      <c r="Z26" s="12" t="e">
        <f>(Z25-Z11)*3%</f>
        <v>#REF!</v>
      </c>
      <c r="AA26" s="12" t="e">
        <f>(AA25-AA11)*3%</f>
        <v>#REF!</v>
      </c>
      <c r="AB26" s="12" t="e">
        <f>(AB25-AB11)*3%</f>
        <v>#REF!</v>
      </c>
      <c r="AC26" s="2" t="e">
        <f>(AC25-AC11)*3%</f>
        <v>#REF!</v>
      </c>
      <c r="AD26" s="2" t="e">
        <f>(AD25-AD11)*3%</f>
        <v>#REF!</v>
      </c>
      <c r="AE26" s="2" t="e">
        <f>(AE25-AE11)*3%</f>
        <v>#REF!</v>
      </c>
      <c r="AF26" s="12" t="e">
        <f>(AF25-AF11)*3%</f>
        <v>#REF!</v>
      </c>
      <c r="AG26" s="12" t="e">
        <f>(AG25-AG11)*3%</f>
        <v>#REF!</v>
      </c>
      <c r="AH26" s="12" t="e">
        <f>(AH25-AH11)*3%</f>
        <v>#REF!</v>
      </c>
      <c r="AI26" s="2" t="e">
        <f>(AI25-AI11)*3%</f>
        <v>#REF!</v>
      </c>
      <c r="AJ26" s="2" t="e">
        <f>(AJ25-AJ11)*3%</f>
        <v>#REF!</v>
      </c>
      <c r="AK26" s="2" t="e">
        <f>(AK25-AK11)*3%</f>
        <v>#REF!</v>
      </c>
      <c r="AL26" s="2" t="e">
        <f>(AL25-AL11)*3%</f>
        <v>#REF!</v>
      </c>
      <c r="AM26" s="2" t="e">
        <f>(AM25-AM11)*3%</f>
        <v>#REF!</v>
      </c>
      <c r="AN26" s="2" t="e">
        <f>(AN25-AN11)*3%</f>
        <v>#REF!</v>
      </c>
      <c r="AO26" s="2" t="e">
        <f>(AO25-AO11)*3%</f>
        <v>#REF!</v>
      </c>
      <c r="AP26" s="2" t="e">
        <f>(AP25-AP11)*3%</f>
        <v>#REF!</v>
      </c>
      <c r="AQ26" s="2" t="e">
        <f>(AQ25-AQ11)*3%</f>
        <v>#REF!</v>
      </c>
      <c r="AR26" s="12" t="e">
        <f>(AR25-AR11)*3%</f>
        <v>#REF!</v>
      </c>
      <c r="AS26" s="12" t="e">
        <f>(AS25-AS11)*3%</f>
        <v>#REF!</v>
      </c>
      <c r="AT26" s="12" t="e">
        <f>(AT25-AT11)*3%</f>
        <v>#REF!</v>
      </c>
      <c r="AU26" s="12" t="e">
        <f>(AU25-AU11)*3%</f>
        <v>#REF!</v>
      </c>
      <c r="AV26" s="12" t="e">
        <f>(AV25-AV11)*3%</f>
        <v>#REF!</v>
      </c>
      <c r="AW26" s="12" t="e">
        <f>(AW25-AW11)*3%</f>
        <v>#REF!</v>
      </c>
      <c r="AX26" s="2" t="e">
        <f>(AX25-AX11)*3%</f>
        <v>#REF!</v>
      </c>
      <c r="AY26" s="2" t="e">
        <f>(AY25-AY11)*3%</f>
        <v>#REF!</v>
      </c>
      <c r="AZ26" s="2" t="e">
        <f>(AZ25-AZ11)*3%</f>
        <v>#REF!</v>
      </c>
      <c r="BA26" s="24" t="e">
        <f>(BA25-BA11)*3%</f>
        <v>#REF!</v>
      </c>
      <c r="BB26" s="24" t="e">
        <f>(BB25-BB11)*3%</f>
        <v>#REF!</v>
      </c>
      <c r="BC26" s="24" t="e">
        <f>(BC25-BC11)*3%</f>
        <v>#REF!</v>
      </c>
      <c r="BD26" s="2" t="e">
        <f>(BD25-BD11)*3%</f>
        <v>#REF!</v>
      </c>
      <c r="BE26" s="2" t="e">
        <f>(BE25-BE11)*3%</f>
        <v>#REF!</v>
      </c>
      <c r="BF26" s="2" t="e">
        <f>(BF25-BF11)*3%</f>
        <v>#REF!</v>
      </c>
      <c r="BG26" s="12" t="e">
        <f>(BG25-BG11)*3%</f>
        <v>#REF!</v>
      </c>
      <c r="BH26" s="12" t="e">
        <f>(BH25-BH11)*3%</f>
        <v>#REF!</v>
      </c>
      <c r="BI26" s="12" t="e">
        <f>(BI25-BI11)*3%</f>
        <v>#REF!</v>
      </c>
      <c r="BJ26" s="2" t="e">
        <f>(BJ25-BJ11)*3%</f>
        <v>#REF!</v>
      </c>
      <c r="BK26" s="2" t="e">
        <f>(BK25-BK11)*3%</f>
        <v>#REF!</v>
      </c>
      <c r="BL26" s="2" t="e">
        <f>(BL25-BL11)*3%</f>
        <v>#REF!</v>
      </c>
      <c r="BM26" s="46">
        <v>1093.6144184192865</v>
      </c>
      <c r="BN26" s="46">
        <v>519.062449340874</v>
      </c>
      <c r="BO26" s="46">
        <v>574.5519690784124</v>
      </c>
    </row>
    <row r="27" spans="1:67" s="2" customFormat="1" ht="12.75">
      <c r="A27" s="9" t="s">
        <v>52</v>
      </c>
      <c r="B27" s="31" t="e">
        <f aca="true" t="shared" si="0" ref="B27:Y27">SUM(B25:B26)</f>
        <v>#REF!</v>
      </c>
      <c r="C27" s="9" t="e">
        <f t="shared" si="0"/>
        <v>#REF!</v>
      </c>
      <c r="D27" s="9" t="e">
        <f t="shared" si="0"/>
        <v>#REF!</v>
      </c>
      <c r="E27" s="2" t="e">
        <f t="shared" si="0"/>
        <v>#REF!</v>
      </c>
      <c r="F27" s="2" t="e">
        <f t="shared" si="0"/>
        <v>#REF!</v>
      </c>
      <c r="G27" s="2" t="e">
        <f t="shared" si="0"/>
        <v>#REF!</v>
      </c>
      <c r="H27" s="2" t="e">
        <f t="shared" si="0"/>
        <v>#REF!</v>
      </c>
      <c r="I27" s="2" t="e">
        <f t="shared" si="0"/>
        <v>#REF!</v>
      </c>
      <c r="J27" s="2" t="e">
        <f t="shared" si="0"/>
        <v>#REF!</v>
      </c>
      <c r="K27" s="12" t="e">
        <f t="shared" si="0"/>
        <v>#REF!</v>
      </c>
      <c r="L27" s="12" t="e">
        <f t="shared" si="0"/>
        <v>#REF!</v>
      </c>
      <c r="M27" s="12" t="e">
        <f t="shared" si="0"/>
        <v>#REF!</v>
      </c>
      <c r="N27" s="2" t="e">
        <f t="shared" si="0"/>
        <v>#REF!</v>
      </c>
      <c r="O27" s="2" t="e">
        <f t="shared" si="0"/>
        <v>#REF!</v>
      </c>
      <c r="P27" s="2" t="e">
        <f t="shared" si="0"/>
        <v>#REF!</v>
      </c>
      <c r="Q27" s="2" t="e">
        <f t="shared" si="0"/>
        <v>#REF!</v>
      </c>
      <c r="R27" s="2" t="e">
        <f t="shared" si="0"/>
        <v>#REF!</v>
      </c>
      <c r="S27" s="2" t="e">
        <f t="shared" si="0"/>
        <v>#REF!</v>
      </c>
      <c r="T27" s="12" t="e">
        <f t="shared" si="0"/>
        <v>#REF!</v>
      </c>
      <c r="U27" s="12" t="e">
        <f t="shared" si="0"/>
        <v>#REF!</v>
      </c>
      <c r="V27" s="12" t="e">
        <f t="shared" si="0"/>
        <v>#REF!</v>
      </c>
      <c r="W27" s="36" t="e">
        <f t="shared" si="0"/>
        <v>#REF!</v>
      </c>
      <c r="X27" s="36" t="e">
        <f t="shared" si="0"/>
        <v>#REF!</v>
      </c>
      <c r="Y27" s="44" t="e">
        <f t="shared" si="0"/>
        <v>#REF!</v>
      </c>
      <c r="Z27" s="12" t="e">
        <f aca="true" t="shared" si="1" ref="Z27:BI27">SUM(Z25:Z26)</f>
        <v>#REF!</v>
      </c>
      <c r="AA27" s="12" t="e">
        <f t="shared" si="1"/>
        <v>#REF!</v>
      </c>
      <c r="AB27" s="12" t="e">
        <f t="shared" si="1"/>
        <v>#REF!</v>
      </c>
      <c r="AC27" s="2" t="e">
        <f t="shared" si="1"/>
        <v>#REF!</v>
      </c>
      <c r="AD27" s="2" t="e">
        <f t="shared" si="1"/>
        <v>#REF!</v>
      </c>
      <c r="AE27" s="2" t="e">
        <f t="shared" si="1"/>
        <v>#REF!</v>
      </c>
      <c r="AF27" s="12" t="e">
        <f t="shared" si="1"/>
        <v>#REF!</v>
      </c>
      <c r="AG27" s="12" t="e">
        <f t="shared" si="1"/>
        <v>#REF!</v>
      </c>
      <c r="AH27" s="12" t="e">
        <f t="shared" si="1"/>
        <v>#REF!</v>
      </c>
      <c r="AI27" s="2" t="e">
        <f t="shared" si="1"/>
        <v>#REF!</v>
      </c>
      <c r="AJ27" s="2" t="e">
        <f t="shared" si="1"/>
        <v>#REF!</v>
      </c>
      <c r="AK27" s="2" t="e">
        <f t="shared" si="1"/>
        <v>#REF!</v>
      </c>
      <c r="AL27" s="2" t="e">
        <f t="shared" si="1"/>
        <v>#REF!</v>
      </c>
      <c r="AM27" s="2" t="e">
        <f t="shared" si="1"/>
        <v>#REF!</v>
      </c>
      <c r="AN27" s="2" t="e">
        <f t="shared" si="1"/>
        <v>#REF!</v>
      </c>
      <c r="AO27" s="2" t="e">
        <f t="shared" si="1"/>
        <v>#REF!</v>
      </c>
      <c r="AP27" s="2" t="e">
        <f t="shared" si="1"/>
        <v>#REF!</v>
      </c>
      <c r="AQ27" s="2" t="e">
        <f t="shared" si="1"/>
        <v>#REF!</v>
      </c>
      <c r="AR27" s="12" t="e">
        <f t="shared" si="1"/>
        <v>#REF!</v>
      </c>
      <c r="AS27" s="12" t="e">
        <f t="shared" si="1"/>
        <v>#REF!</v>
      </c>
      <c r="AT27" s="12" t="e">
        <f t="shared" si="1"/>
        <v>#REF!</v>
      </c>
      <c r="AU27" s="12" t="e">
        <f t="shared" si="1"/>
        <v>#REF!</v>
      </c>
      <c r="AV27" s="12" t="e">
        <f t="shared" si="1"/>
        <v>#REF!</v>
      </c>
      <c r="AW27" s="12" t="e">
        <f t="shared" si="1"/>
        <v>#REF!</v>
      </c>
      <c r="AX27" s="2" t="e">
        <f t="shared" si="1"/>
        <v>#REF!</v>
      </c>
      <c r="AY27" s="2" t="e">
        <f t="shared" si="1"/>
        <v>#REF!</v>
      </c>
      <c r="AZ27" s="2" t="e">
        <f t="shared" si="1"/>
        <v>#REF!</v>
      </c>
      <c r="BA27" s="24" t="e">
        <f t="shared" si="1"/>
        <v>#REF!</v>
      </c>
      <c r="BB27" s="24" t="e">
        <f t="shared" si="1"/>
        <v>#REF!</v>
      </c>
      <c r="BC27" s="24" t="e">
        <f t="shared" si="1"/>
        <v>#REF!</v>
      </c>
      <c r="BD27" s="2" t="e">
        <f t="shared" si="1"/>
        <v>#REF!</v>
      </c>
      <c r="BE27" s="2" t="e">
        <f t="shared" si="1"/>
        <v>#REF!</v>
      </c>
      <c r="BF27" s="2" t="e">
        <f t="shared" si="1"/>
        <v>#REF!</v>
      </c>
      <c r="BG27" s="12" t="e">
        <f t="shared" si="1"/>
        <v>#REF!</v>
      </c>
      <c r="BH27" s="12" t="e">
        <f t="shared" si="1"/>
        <v>#REF!</v>
      </c>
      <c r="BI27" s="12" t="e">
        <f t="shared" si="1"/>
        <v>#REF!</v>
      </c>
      <c r="BJ27" s="2" t="e">
        <f>SUM(BJ25:BJ26)</f>
        <v>#REF!</v>
      </c>
      <c r="BK27" s="2" t="e">
        <f>SUM(BK25:BK26)</f>
        <v>#REF!</v>
      </c>
      <c r="BL27" s="2" t="e">
        <f>SUM(BL25:BL26)</f>
        <v>#REF!</v>
      </c>
      <c r="BM27" s="46">
        <v>48299.004636915284</v>
      </c>
      <c r="BN27" s="46">
        <v>22999.525449968874</v>
      </c>
      <c r="BO27" s="46">
        <v>25299.4791869464</v>
      </c>
    </row>
    <row r="28" spans="1:67" s="1" customFormat="1" ht="12.75" hidden="1">
      <c r="A28" s="6" t="s">
        <v>44</v>
      </c>
      <c r="B28" s="27" t="e">
        <f aca="true" t="shared" si="2" ref="B28:Y28">B27*0.18</f>
        <v>#REF!</v>
      </c>
      <c r="C28" s="6" t="e">
        <f t="shared" si="2"/>
        <v>#REF!</v>
      </c>
      <c r="D28" s="6" t="e">
        <f t="shared" si="2"/>
        <v>#REF!</v>
      </c>
      <c r="E28" s="1" t="e">
        <f t="shared" si="2"/>
        <v>#REF!</v>
      </c>
      <c r="F28" s="1" t="e">
        <f t="shared" si="2"/>
        <v>#REF!</v>
      </c>
      <c r="G28" s="1" t="e">
        <f t="shared" si="2"/>
        <v>#REF!</v>
      </c>
      <c r="H28" s="1" t="e">
        <f t="shared" si="2"/>
        <v>#REF!</v>
      </c>
      <c r="I28" s="1" t="e">
        <f t="shared" si="2"/>
        <v>#REF!</v>
      </c>
      <c r="J28" s="1" t="e">
        <f t="shared" si="2"/>
        <v>#REF!</v>
      </c>
      <c r="K28" s="13" t="e">
        <f t="shared" si="2"/>
        <v>#REF!</v>
      </c>
      <c r="L28" s="13" t="e">
        <f t="shared" si="2"/>
        <v>#REF!</v>
      </c>
      <c r="M28" s="13" t="e">
        <f t="shared" si="2"/>
        <v>#REF!</v>
      </c>
      <c r="N28" s="1" t="e">
        <f t="shared" si="2"/>
        <v>#REF!</v>
      </c>
      <c r="O28" s="1" t="e">
        <f t="shared" si="2"/>
        <v>#REF!</v>
      </c>
      <c r="P28" s="1" t="e">
        <f t="shared" si="2"/>
        <v>#REF!</v>
      </c>
      <c r="Q28" s="1" t="e">
        <f t="shared" si="2"/>
        <v>#REF!</v>
      </c>
      <c r="R28" s="1" t="e">
        <f t="shared" si="2"/>
        <v>#REF!</v>
      </c>
      <c r="S28" s="1" t="e">
        <f t="shared" si="2"/>
        <v>#REF!</v>
      </c>
      <c r="T28" s="13" t="e">
        <f t="shared" si="2"/>
        <v>#REF!</v>
      </c>
      <c r="U28" s="13" t="e">
        <f t="shared" si="2"/>
        <v>#REF!</v>
      </c>
      <c r="V28" s="13" t="e">
        <f t="shared" si="2"/>
        <v>#REF!</v>
      </c>
      <c r="W28" s="21" t="e">
        <f t="shared" si="2"/>
        <v>#REF!</v>
      </c>
      <c r="X28" s="21" t="e">
        <f t="shared" si="2"/>
        <v>#REF!</v>
      </c>
      <c r="Y28" s="41" t="e">
        <f t="shared" si="2"/>
        <v>#REF!</v>
      </c>
      <c r="Z28" s="13" t="e">
        <f aca="true" t="shared" si="3" ref="Z28:BI28">Z27*0.18</f>
        <v>#REF!</v>
      </c>
      <c r="AA28" s="13" t="e">
        <f t="shared" si="3"/>
        <v>#REF!</v>
      </c>
      <c r="AB28" s="13" t="e">
        <f t="shared" si="3"/>
        <v>#REF!</v>
      </c>
      <c r="AC28" s="1" t="e">
        <f t="shared" si="3"/>
        <v>#REF!</v>
      </c>
      <c r="AD28" s="1" t="e">
        <f t="shared" si="3"/>
        <v>#REF!</v>
      </c>
      <c r="AE28" s="1" t="e">
        <f t="shared" si="3"/>
        <v>#REF!</v>
      </c>
      <c r="AF28" s="13" t="e">
        <f t="shared" si="3"/>
        <v>#REF!</v>
      </c>
      <c r="AG28" s="13" t="e">
        <f t="shared" si="3"/>
        <v>#REF!</v>
      </c>
      <c r="AH28" s="13" t="e">
        <f t="shared" si="3"/>
        <v>#REF!</v>
      </c>
      <c r="AI28" s="1" t="e">
        <f t="shared" si="3"/>
        <v>#REF!</v>
      </c>
      <c r="AJ28" s="1" t="e">
        <f t="shared" si="3"/>
        <v>#REF!</v>
      </c>
      <c r="AK28" s="1" t="e">
        <f t="shared" si="3"/>
        <v>#REF!</v>
      </c>
      <c r="AL28" s="1" t="e">
        <f t="shared" si="3"/>
        <v>#REF!</v>
      </c>
      <c r="AM28" s="1" t="e">
        <f t="shared" si="3"/>
        <v>#REF!</v>
      </c>
      <c r="AN28" s="1" t="e">
        <f t="shared" si="3"/>
        <v>#REF!</v>
      </c>
      <c r="AO28" s="1" t="e">
        <f t="shared" si="3"/>
        <v>#REF!</v>
      </c>
      <c r="AP28" s="1" t="e">
        <f t="shared" si="3"/>
        <v>#REF!</v>
      </c>
      <c r="AQ28" s="1" t="e">
        <f t="shared" si="3"/>
        <v>#REF!</v>
      </c>
      <c r="AR28" s="13" t="e">
        <f t="shared" si="3"/>
        <v>#REF!</v>
      </c>
      <c r="AS28" s="13" t="e">
        <f t="shared" si="3"/>
        <v>#REF!</v>
      </c>
      <c r="AT28" s="13" t="e">
        <f t="shared" si="3"/>
        <v>#REF!</v>
      </c>
      <c r="AU28" s="13" t="e">
        <f t="shared" si="3"/>
        <v>#REF!</v>
      </c>
      <c r="AV28" s="13" t="e">
        <f t="shared" si="3"/>
        <v>#REF!</v>
      </c>
      <c r="AW28" s="13" t="e">
        <f t="shared" si="3"/>
        <v>#REF!</v>
      </c>
      <c r="AX28" s="1" t="e">
        <f t="shared" si="3"/>
        <v>#REF!</v>
      </c>
      <c r="AY28" s="1" t="e">
        <f t="shared" si="3"/>
        <v>#REF!</v>
      </c>
      <c r="AZ28" s="1" t="e">
        <f t="shared" si="3"/>
        <v>#REF!</v>
      </c>
      <c r="BA28" s="10" t="e">
        <f t="shared" si="3"/>
        <v>#REF!</v>
      </c>
      <c r="BB28" s="10" t="e">
        <f t="shared" si="3"/>
        <v>#REF!</v>
      </c>
      <c r="BC28" s="10" t="e">
        <f t="shared" si="3"/>
        <v>#REF!</v>
      </c>
      <c r="BD28" s="1" t="e">
        <f t="shared" si="3"/>
        <v>#REF!</v>
      </c>
      <c r="BE28" s="1" t="e">
        <f t="shared" si="3"/>
        <v>#REF!</v>
      </c>
      <c r="BF28" s="1" t="e">
        <f t="shared" si="3"/>
        <v>#REF!</v>
      </c>
      <c r="BG28" s="13" t="e">
        <f t="shared" si="3"/>
        <v>#REF!</v>
      </c>
      <c r="BH28" s="13" t="e">
        <f t="shared" si="3"/>
        <v>#REF!</v>
      </c>
      <c r="BI28" s="13" t="e">
        <f t="shared" si="3"/>
        <v>#REF!</v>
      </c>
      <c r="BJ28" s="1" t="e">
        <f>BJ27*0.18</f>
        <v>#REF!</v>
      </c>
      <c r="BK28" s="1" t="e">
        <f>BK27*0.18</f>
        <v>#REF!</v>
      </c>
      <c r="BL28" s="1" t="e">
        <f>BL27*0.18</f>
        <v>#REF!</v>
      </c>
      <c r="BM28" s="46">
        <v>8693.82083464475</v>
      </c>
      <c r="BN28" s="46">
        <v>4139.9145809943975</v>
      </c>
      <c r="BO28" s="46">
        <v>4553.906253650352</v>
      </c>
    </row>
    <row r="29" spans="1:67" s="2" customFormat="1" ht="12.75">
      <c r="A29" s="9" t="s">
        <v>45</v>
      </c>
      <c r="B29" s="31" t="e">
        <f aca="true" t="shared" si="4" ref="B29:Y29">SUM(B27:B28)</f>
        <v>#REF!</v>
      </c>
      <c r="C29" s="9" t="e">
        <f t="shared" si="4"/>
        <v>#REF!</v>
      </c>
      <c r="D29" s="9" t="e">
        <f t="shared" si="4"/>
        <v>#REF!</v>
      </c>
      <c r="E29" s="2" t="e">
        <f t="shared" si="4"/>
        <v>#REF!</v>
      </c>
      <c r="F29" s="2" t="e">
        <f t="shared" si="4"/>
        <v>#REF!</v>
      </c>
      <c r="G29" s="2" t="e">
        <f t="shared" si="4"/>
        <v>#REF!</v>
      </c>
      <c r="H29" s="2" t="e">
        <f t="shared" si="4"/>
        <v>#REF!</v>
      </c>
      <c r="I29" s="2" t="e">
        <f t="shared" si="4"/>
        <v>#REF!</v>
      </c>
      <c r="J29" s="2" t="e">
        <f t="shared" si="4"/>
        <v>#REF!</v>
      </c>
      <c r="K29" s="12" t="e">
        <f t="shared" si="4"/>
        <v>#REF!</v>
      </c>
      <c r="L29" s="12" t="e">
        <f t="shared" si="4"/>
        <v>#REF!</v>
      </c>
      <c r="M29" s="12" t="e">
        <f t="shared" si="4"/>
        <v>#REF!</v>
      </c>
      <c r="N29" s="2" t="e">
        <f t="shared" si="4"/>
        <v>#REF!</v>
      </c>
      <c r="O29" s="2" t="e">
        <f t="shared" si="4"/>
        <v>#REF!</v>
      </c>
      <c r="P29" s="2" t="e">
        <f t="shared" si="4"/>
        <v>#REF!</v>
      </c>
      <c r="Q29" s="2" t="e">
        <f t="shared" si="4"/>
        <v>#REF!</v>
      </c>
      <c r="R29" s="2" t="e">
        <f t="shared" si="4"/>
        <v>#REF!</v>
      </c>
      <c r="S29" s="2" t="e">
        <f t="shared" si="4"/>
        <v>#REF!</v>
      </c>
      <c r="T29" s="12" t="e">
        <f t="shared" si="4"/>
        <v>#REF!</v>
      </c>
      <c r="U29" s="12" t="e">
        <f t="shared" si="4"/>
        <v>#REF!</v>
      </c>
      <c r="V29" s="12" t="e">
        <f t="shared" si="4"/>
        <v>#REF!</v>
      </c>
      <c r="W29" s="36" t="e">
        <f t="shared" si="4"/>
        <v>#REF!</v>
      </c>
      <c r="X29" s="36" t="e">
        <f t="shared" si="4"/>
        <v>#REF!</v>
      </c>
      <c r="Y29" s="44" t="e">
        <f t="shared" si="4"/>
        <v>#REF!</v>
      </c>
      <c r="Z29" s="12" t="e">
        <f aca="true" t="shared" si="5" ref="Z29:BI29">SUM(Z27:Z28)</f>
        <v>#REF!</v>
      </c>
      <c r="AA29" s="12" t="e">
        <f t="shared" si="5"/>
        <v>#REF!</v>
      </c>
      <c r="AB29" s="12" t="e">
        <f t="shared" si="5"/>
        <v>#REF!</v>
      </c>
      <c r="AC29" s="2" t="e">
        <f t="shared" si="5"/>
        <v>#REF!</v>
      </c>
      <c r="AD29" s="2" t="e">
        <f t="shared" si="5"/>
        <v>#REF!</v>
      </c>
      <c r="AE29" s="2" t="e">
        <f t="shared" si="5"/>
        <v>#REF!</v>
      </c>
      <c r="AF29" s="12" t="e">
        <f t="shared" si="5"/>
        <v>#REF!</v>
      </c>
      <c r="AG29" s="12" t="e">
        <f t="shared" si="5"/>
        <v>#REF!</v>
      </c>
      <c r="AH29" s="12" t="e">
        <f t="shared" si="5"/>
        <v>#REF!</v>
      </c>
      <c r="AI29" s="2" t="e">
        <f t="shared" si="5"/>
        <v>#REF!</v>
      </c>
      <c r="AJ29" s="2" t="e">
        <f t="shared" si="5"/>
        <v>#REF!</v>
      </c>
      <c r="AK29" s="2" t="e">
        <f t="shared" si="5"/>
        <v>#REF!</v>
      </c>
      <c r="AL29" s="2" t="e">
        <f t="shared" si="5"/>
        <v>#REF!</v>
      </c>
      <c r="AM29" s="2" t="e">
        <f t="shared" si="5"/>
        <v>#REF!</v>
      </c>
      <c r="AN29" s="2" t="e">
        <f t="shared" si="5"/>
        <v>#REF!</v>
      </c>
      <c r="AO29" s="2" t="e">
        <f t="shared" si="5"/>
        <v>#REF!</v>
      </c>
      <c r="AP29" s="2" t="e">
        <f t="shared" si="5"/>
        <v>#REF!</v>
      </c>
      <c r="AQ29" s="2" t="e">
        <f t="shared" si="5"/>
        <v>#REF!</v>
      </c>
      <c r="AR29" s="12" t="e">
        <f t="shared" si="5"/>
        <v>#REF!</v>
      </c>
      <c r="AS29" s="12" t="e">
        <f t="shared" si="5"/>
        <v>#REF!</v>
      </c>
      <c r="AT29" s="12" t="e">
        <f t="shared" si="5"/>
        <v>#REF!</v>
      </c>
      <c r="AU29" s="12" t="e">
        <f t="shared" si="5"/>
        <v>#REF!</v>
      </c>
      <c r="AV29" s="12" t="e">
        <f t="shared" si="5"/>
        <v>#REF!</v>
      </c>
      <c r="AW29" s="12" t="e">
        <f t="shared" si="5"/>
        <v>#REF!</v>
      </c>
      <c r="AX29" s="2" t="e">
        <f t="shared" si="5"/>
        <v>#REF!</v>
      </c>
      <c r="AY29" s="2" t="e">
        <f t="shared" si="5"/>
        <v>#REF!</v>
      </c>
      <c r="AZ29" s="2" t="e">
        <f t="shared" si="5"/>
        <v>#REF!</v>
      </c>
      <c r="BA29" s="24" t="e">
        <f t="shared" si="5"/>
        <v>#REF!</v>
      </c>
      <c r="BB29" s="24" t="e">
        <f t="shared" si="5"/>
        <v>#REF!</v>
      </c>
      <c r="BC29" s="24" t="e">
        <f t="shared" si="5"/>
        <v>#REF!</v>
      </c>
      <c r="BD29" s="2" t="e">
        <f t="shared" si="5"/>
        <v>#REF!</v>
      </c>
      <c r="BE29" s="2" t="e">
        <f t="shared" si="5"/>
        <v>#REF!</v>
      </c>
      <c r="BF29" s="2" t="e">
        <f t="shared" si="5"/>
        <v>#REF!</v>
      </c>
      <c r="BG29" s="12" t="e">
        <f t="shared" si="5"/>
        <v>#REF!</v>
      </c>
      <c r="BH29" s="12" t="e">
        <f t="shared" si="5"/>
        <v>#REF!</v>
      </c>
      <c r="BI29" s="12" t="e">
        <f t="shared" si="5"/>
        <v>#REF!</v>
      </c>
      <c r="BJ29" s="2" t="e">
        <f>SUM(BJ27:BJ28)</f>
        <v>#REF!</v>
      </c>
      <c r="BK29" s="2" t="e">
        <f>SUM(BK27:BK28)</f>
        <v>#REF!</v>
      </c>
      <c r="BL29" s="2" t="e">
        <f>SUM(BL27:BL28)</f>
        <v>#REF!</v>
      </c>
      <c r="BM29" s="46">
        <v>56992.825471560034</v>
      </c>
      <c r="BN29" s="46">
        <v>27139.440030963273</v>
      </c>
      <c r="BO29" s="46">
        <v>29853.38544059675</v>
      </c>
    </row>
    <row r="30" spans="1:67" s="1" customFormat="1" ht="12.75">
      <c r="A30" s="1" t="s">
        <v>46</v>
      </c>
      <c r="B30" s="3" t="e">
        <f>B29/#REF!/12</f>
        <v>#REF!</v>
      </c>
      <c r="C30" s="1">
        <v>10.78</v>
      </c>
      <c r="D30" s="1">
        <f>C30*1.1</f>
        <v>11.858</v>
      </c>
      <c r="E30" s="1" t="e">
        <f>E29/#REF!/6</f>
        <v>#REF!</v>
      </c>
      <c r="H30" s="1" t="e">
        <f>H29/#REF!/6</f>
        <v>#REF!</v>
      </c>
      <c r="K30" s="30" t="e">
        <f>K29/#REF!/6</f>
        <v>#REF!</v>
      </c>
      <c r="L30" s="16">
        <v>10.78</v>
      </c>
      <c r="M30" s="16">
        <f>L30*1.1</f>
        <v>11.858</v>
      </c>
      <c r="N30" s="1" t="e">
        <f>N29/#REF!/6</f>
        <v>#REF!</v>
      </c>
      <c r="Q30" s="1" t="e">
        <f>Q29/#REF!/6</f>
        <v>#REF!</v>
      </c>
      <c r="T30" s="16"/>
      <c r="U30" s="16">
        <v>10.78</v>
      </c>
      <c r="V30" s="16">
        <f>U30*1.1</f>
        <v>11.858</v>
      </c>
      <c r="W30" s="25" t="e">
        <f>W29/#REF!/6</f>
        <v>#REF!</v>
      </c>
      <c r="X30" s="10">
        <v>10.78</v>
      </c>
      <c r="Y30" s="10">
        <f>X30*1.1</f>
        <v>11.858</v>
      </c>
      <c r="Z30" s="30" t="e">
        <f>Z29/#REF!/6</f>
        <v>#REF!</v>
      </c>
      <c r="AA30" s="16">
        <v>10.75</v>
      </c>
      <c r="AB30" s="16">
        <f>AA30*1.1</f>
        <v>11.825000000000001</v>
      </c>
      <c r="AC30" s="1" t="e">
        <f>AC29/#REF!/6</f>
        <v>#REF!</v>
      </c>
      <c r="AF30" s="16"/>
      <c r="AG30" s="16">
        <v>10.78</v>
      </c>
      <c r="AH30" s="16">
        <f>AG30*1.1</f>
        <v>11.858</v>
      </c>
      <c r="AI30" s="1" t="e">
        <f>AI29/#REF!/6</f>
        <v>#REF!</v>
      </c>
      <c r="AL30" s="1" t="e">
        <f>AL29/#REF!/6</f>
        <v>#REF!</v>
      </c>
      <c r="AO30" s="1" t="e">
        <f>AO29/#REF!/6</f>
        <v>#REF!</v>
      </c>
      <c r="AR30" s="16"/>
      <c r="AS30" s="16">
        <v>10.78</v>
      </c>
      <c r="AT30" s="16">
        <f>AS30*1.1</f>
        <v>11.858</v>
      </c>
      <c r="AU30" s="16"/>
      <c r="AV30" s="16">
        <v>16.93</v>
      </c>
      <c r="AW30" s="16">
        <f>AV30*1.1</f>
        <v>18.623</v>
      </c>
      <c r="AX30" s="1" t="e">
        <f>AX29/#REF!/6</f>
        <v>#REF!</v>
      </c>
      <c r="BA30" s="10" t="e">
        <f>BA29/#REF!/6</f>
        <v>#REF!</v>
      </c>
      <c r="BB30" s="10"/>
      <c r="BC30" s="10"/>
      <c r="BD30" s="1" t="e">
        <f>BD29/#REF!/6</f>
        <v>#REF!</v>
      </c>
      <c r="BG30" s="16"/>
      <c r="BH30" s="16">
        <v>10.78</v>
      </c>
      <c r="BI30" s="16">
        <f>BH30*1.1</f>
        <v>11.858</v>
      </c>
      <c r="BK30" s="1">
        <v>10.78</v>
      </c>
      <c r="BL30" s="1">
        <f>BK30*1.1</f>
        <v>11.858</v>
      </c>
      <c r="BM30" s="16"/>
      <c r="BN30" s="16">
        <v>10.78</v>
      </c>
      <c r="BO30" s="16">
        <f>10.78*1.1</f>
        <v>11.858</v>
      </c>
    </row>
    <row r="32" ht="12.75">
      <c r="A32" t="s">
        <v>47</v>
      </c>
    </row>
    <row r="33" ht="12.75">
      <c r="A33" t="s">
        <v>48</v>
      </c>
    </row>
    <row r="35" ht="12.75">
      <c r="A35" t="s">
        <v>49</v>
      </c>
    </row>
    <row r="37" ht="12.75">
      <c r="A37" t="s">
        <v>50</v>
      </c>
    </row>
  </sheetData>
  <sheetProtection/>
  <mergeCells count="8">
    <mergeCell ref="AR5:AT5"/>
    <mergeCell ref="BM5:BO5"/>
    <mergeCell ref="K5:M5"/>
    <mergeCell ref="AF5:AH5"/>
    <mergeCell ref="AU5:AW5"/>
    <mergeCell ref="T5:V5"/>
    <mergeCell ref="Z5:AB5"/>
    <mergeCell ref="BG5:BI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2012-05-16T11:29:45Z</cp:lastPrinted>
  <dcterms:created xsi:type="dcterms:W3CDTF">2011-12-26T09:11:53Z</dcterms:created>
  <dcterms:modified xsi:type="dcterms:W3CDTF">2012-07-19T11:02:03Z</dcterms:modified>
  <cp:category/>
  <cp:version/>
  <cp:contentType/>
  <cp:contentStatus/>
</cp:coreProperties>
</file>